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555" windowHeight="12015" firstSheet="37" activeTab="52"/>
  </bookViews>
  <sheets>
    <sheet name="СШ6" sheetId="1" r:id="rId1"/>
    <sheet name="СШ9" sheetId="2" r:id="rId2"/>
    <sheet name="СШ14" sheetId="3" r:id="rId3"/>
    <sheet name="СШ17" sheetId="4" r:id="rId4"/>
    <sheet name="СШ23" sheetId="5" r:id="rId5"/>
    <sheet name="СШ34" sheetId="6" r:id="rId6"/>
    <sheet name="СШ42" sheetId="7" r:id="rId7"/>
    <sheet name="СШ45" sheetId="8" r:id="rId8"/>
    <sheet name="СШ62" sheetId="9" r:id="rId9"/>
    <sheet name="СШ76" sheetId="10" r:id="rId10"/>
    <sheet name="СШ78" sheetId="11" r:id="rId11"/>
    <sheet name="СШ92" sheetId="12" r:id="rId12"/>
    <sheet name="СШ93" sheetId="13" r:id="rId13"/>
    <sheet name="СШ97" sheetId="14" r:id="rId14"/>
    <sheet name="СШ137" sheetId="15" r:id="rId15"/>
    <sheet name="Гимназия 5" sheetId="16" r:id="rId16"/>
    <sheet name="ДОУ16" sheetId="17" r:id="rId17"/>
    <sheet name="ДОУ18" sheetId="18" r:id="rId18"/>
    <sheet name="ДОУ20" sheetId="19" r:id="rId19"/>
    <sheet name="ДОУ27" sheetId="20" r:id="rId20"/>
    <sheet name="ДОУ37" sheetId="21" r:id="rId21"/>
    <sheet name="ДОУ40" sheetId="22" r:id="rId22"/>
    <sheet name="ДОУ50" sheetId="23" r:id="rId23"/>
    <sheet name="ДОУ60" sheetId="24" r:id="rId24"/>
    <sheet name="ДОУ61" sheetId="25" r:id="rId25"/>
    <sheet name="ДОУ65" sheetId="26" r:id="rId26"/>
    <sheet name="ДОУ68" sheetId="27" r:id="rId27"/>
    <sheet name="ДОУ69" sheetId="28" r:id="rId28"/>
    <sheet name="ДОУ82" sheetId="29" r:id="rId29"/>
    <sheet name="ДОУ159" sheetId="30" r:id="rId30"/>
    <sheet name="ДОУ160" sheetId="31" r:id="rId31"/>
    <sheet name="ДОУ165" sheetId="32" r:id="rId32"/>
    <sheet name="ДОУ176" sheetId="33" r:id="rId33"/>
    <sheet name="ДОУ177" sheetId="34" r:id="rId34"/>
    <sheet name="ДОУ178" sheetId="35" r:id="rId35"/>
    <sheet name="ДОУ179" sheetId="36" r:id="rId36"/>
    <sheet name="ДОУ183" sheetId="37" r:id="rId37"/>
    <sheet name="ДОУ193" sheetId="38" r:id="rId38"/>
    <sheet name="ДОУ194" sheetId="39" r:id="rId39"/>
    <sheet name="ДОУ208" sheetId="40" r:id="rId40"/>
    <sheet name="ДОУ209" sheetId="41" r:id="rId41"/>
    <sheet name="ДОУ251" sheetId="42" r:id="rId42"/>
    <sheet name="ДОУ255" sheetId="43" r:id="rId43"/>
    <sheet name="ДОУ263" sheetId="44" r:id="rId44"/>
    <sheet name="ДОУ283" sheetId="45" r:id="rId45"/>
    <sheet name="ДОУ286" sheetId="46" r:id="rId46"/>
    <sheet name="ДОУ291" sheetId="47" r:id="rId47"/>
    <sheet name="ДОУ306" sheetId="48" r:id="rId48"/>
    <sheet name="ДОУ317" sheetId="49" r:id="rId49"/>
    <sheet name="ДОУ319" sheetId="50" r:id="rId50"/>
    <sheet name="ДОУ323" sheetId="51" r:id="rId51"/>
    <sheet name="Престиж" sheetId="52" r:id="rId52"/>
    <sheet name="Эго" sheetId="53" r:id="rId53"/>
  </sheets>
  <externalReferences>
    <externalReference r:id="rId54"/>
    <externalReference r:id="rId55"/>
  </externalReferences>
  <definedNames>
    <definedName name="_xlnm._FilterDatabase" localSheetId="29" hidden="1">ДОУ159!$A$3:$P$3</definedName>
    <definedName name="_xlnm._FilterDatabase" localSheetId="16" hidden="1">ДОУ16!$A$3:$O$3</definedName>
    <definedName name="_xlnm._FilterDatabase" localSheetId="30" hidden="1">ДОУ160!$A$3:$P$3</definedName>
    <definedName name="_xlnm._FilterDatabase" localSheetId="31" hidden="1">ДОУ165!$A$3:$P$3</definedName>
    <definedName name="_xlnm._FilterDatabase" localSheetId="32" hidden="1">ДОУ176!$A$3:$P$3</definedName>
    <definedName name="_xlnm._FilterDatabase" localSheetId="33" hidden="1">ДОУ177!$A$3:$P$3</definedName>
    <definedName name="_xlnm._FilterDatabase" localSheetId="34" hidden="1">ДОУ178!$A$3:$O$3</definedName>
    <definedName name="_xlnm._FilterDatabase" localSheetId="35" hidden="1">ДОУ179!$A$3:$P$47</definedName>
    <definedName name="_xlnm._FilterDatabase" localSheetId="17" hidden="1">ДОУ18!$A$3:$P$3</definedName>
    <definedName name="_xlnm._FilterDatabase" localSheetId="36" hidden="1">ДОУ183!$A$3:$P$3</definedName>
    <definedName name="_xlnm._FilterDatabase" localSheetId="37" hidden="1">ДОУ193!$A$3:$P$3</definedName>
    <definedName name="_xlnm._FilterDatabase" localSheetId="38" hidden="1">ДОУ194!$A$3:$P$47</definedName>
    <definedName name="_xlnm._FilterDatabase" localSheetId="18" hidden="1">ДОУ20!$A$3:$P$3</definedName>
    <definedName name="_xlnm._FilterDatabase" localSheetId="39" hidden="1">ДОУ208!$A$3:$P$3</definedName>
    <definedName name="_xlnm._FilterDatabase" localSheetId="40" hidden="1">ДОУ209!$A$3:$P$3</definedName>
    <definedName name="_xlnm._FilterDatabase" localSheetId="41" hidden="1">ДОУ251!$A$3:$P$3</definedName>
    <definedName name="_xlnm._FilterDatabase" localSheetId="42" hidden="1">ДОУ255!$A$3:$R$3</definedName>
    <definedName name="_xlnm._FilterDatabase" localSheetId="43" hidden="1">ДОУ263!$A$3:$P$47</definedName>
    <definedName name="_xlnm._FilterDatabase" localSheetId="19" hidden="1">ДОУ27!$A$3:$P$3</definedName>
    <definedName name="_xlnm._FilterDatabase" localSheetId="44" hidden="1">ДОУ283!$A$3:$P$3</definedName>
    <definedName name="_xlnm._FilterDatabase" localSheetId="45" hidden="1">ДОУ286!$A$3:$P$3</definedName>
    <definedName name="_xlnm._FilterDatabase" localSheetId="46" hidden="1">ДОУ291!$A$3:$P$3</definedName>
    <definedName name="_xlnm._FilterDatabase" localSheetId="47" hidden="1">ДОУ306!$A$3:$P$3</definedName>
    <definedName name="_xlnm._FilterDatabase" localSheetId="48" hidden="1">ДОУ317!$A$3:$P$63</definedName>
    <definedName name="_xlnm._FilterDatabase" localSheetId="49" hidden="1">ДОУ319!$A$3:$P$55</definedName>
    <definedName name="_xlnm._FilterDatabase" localSheetId="50" hidden="1">ДОУ323!$A$3:$P$3</definedName>
    <definedName name="_xlnm._FilterDatabase" localSheetId="20" hidden="1">ДОУ37!$A$3:$P$3</definedName>
    <definedName name="_xlnm._FilterDatabase" localSheetId="21" hidden="1">ДОУ40!$A$3:$P$3</definedName>
    <definedName name="_xlnm._FilterDatabase" localSheetId="22" hidden="1">ДОУ50!$A$3:$P$3</definedName>
    <definedName name="_xlnm._FilterDatabase" localSheetId="23" hidden="1">ДОУ60!$A$3:$P$3</definedName>
    <definedName name="_xlnm._FilterDatabase" localSheetId="24" hidden="1">ДОУ61!$A$3:$P$3</definedName>
    <definedName name="_xlnm._FilterDatabase" localSheetId="25" hidden="1">ДОУ65!$A$3:$P$3</definedName>
    <definedName name="_xlnm._FilterDatabase" localSheetId="26" hidden="1">ДОУ68!$A$3:$O$3</definedName>
    <definedName name="_xlnm._FilterDatabase" localSheetId="27" hidden="1">ДОУ69!$A$3:$P$3</definedName>
    <definedName name="_xlnm._FilterDatabase" localSheetId="28" hidden="1">ДОУ82!$A$3:$P$3</definedName>
    <definedName name="_xlnm._FilterDatabase" localSheetId="14" hidden="1">СШ137!$A$3:$DJ$3</definedName>
    <definedName name="_xlnm._FilterDatabase" localSheetId="2" hidden="1">СШ14!$A$3:$DJ$3</definedName>
    <definedName name="_xlnm._FilterDatabase" localSheetId="3" hidden="1">СШ17!$A$3:$DJ$3</definedName>
    <definedName name="_xlnm._FilterDatabase" localSheetId="4" hidden="1">СШ23!$A$3:$DJ$3</definedName>
    <definedName name="_xlnm._FilterDatabase" localSheetId="5" hidden="1">СШ34!$A$3:$DJ$3</definedName>
    <definedName name="_xlnm._FilterDatabase" localSheetId="6" hidden="1">СШ42!$A$3:$DJ$3</definedName>
    <definedName name="_xlnm._FilterDatabase" localSheetId="7" hidden="1">СШ45!$A$3:$DJ$3</definedName>
    <definedName name="_xlnm._FilterDatabase" localSheetId="0" hidden="1">СШ6!$A$3:$DJ$3</definedName>
    <definedName name="_xlnm._FilterDatabase" localSheetId="8" hidden="1">СШ62!$A$3:$DJ$3</definedName>
    <definedName name="_xlnm._FilterDatabase" localSheetId="9" hidden="1">СШ76!$A$3:$DJ$3</definedName>
    <definedName name="_xlnm._FilterDatabase" localSheetId="10" hidden="1">СШ78!$A$3:$DJ$3</definedName>
    <definedName name="_xlnm._FilterDatabase" localSheetId="11" hidden="1">СШ92!$A$3:$DJ$3</definedName>
    <definedName name="_xlnm._FilterDatabase" localSheetId="12" hidden="1">СШ93!$A$3:$DJ$3</definedName>
    <definedName name="_xlnm._FilterDatabase" localSheetId="13" hidden="1">СШ97!$A$3:$DJ$3</definedName>
    <definedName name="_xlnm.Print_Area" localSheetId="14">СШ137!$A$1:$O$160</definedName>
    <definedName name="_xlnm.Print_Area" localSheetId="2">СШ14!$A$1:$O$182</definedName>
    <definedName name="_xlnm.Print_Area" localSheetId="3">СШ17!$A$1:$O$158</definedName>
    <definedName name="_xlnm.Print_Area" localSheetId="4">СШ23!$A$1:$O$158</definedName>
    <definedName name="_xlnm.Print_Area" localSheetId="5">СШ34!$A$1:$O$160</definedName>
    <definedName name="_xlnm.Print_Area" localSheetId="6">СШ42!$A$1:$O$160</definedName>
    <definedName name="_xlnm.Print_Area" localSheetId="7">СШ45!$A$1:$O$160</definedName>
    <definedName name="_xlnm.Print_Area" localSheetId="0">СШ6!$A$1:$O$158</definedName>
    <definedName name="_xlnm.Print_Area" localSheetId="8">СШ62!$A$1:$O$160</definedName>
    <definedName name="_xlnm.Print_Area" localSheetId="9">СШ76!$A$1:$O$160</definedName>
    <definedName name="_xlnm.Print_Area" localSheetId="10">СШ78!$A$1:$O$184</definedName>
    <definedName name="_xlnm.Print_Area" localSheetId="1">СШ9!$A$1:$O$158</definedName>
    <definedName name="_xlnm.Print_Area" localSheetId="11">СШ92!$A$1:$O$160</definedName>
    <definedName name="_xlnm.Print_Area" localSheetId="12">СШ93!$A$1:$O$160</definedName>
    <definedName name="_xlnm.Print_Area" localSheetId="13">СШ97!$A$1:$O$160</definedName>
  </definedNames>
  <calcPr calcId="145621"/>
</workbook>
</file>

<file path=xl/calcChain.xml><?xml version="1.0" encoding="utf-8"?>
<calcChain xmlns="http://schemas.openxmlformats.org/spreadsheetml/2006/main">
  <c r="K12" i="53" l="1"/>
  <c r="L12" i="53" s="1"/>
  <c r="K11" i="53"/>
  <c r="K10" i="53"/>
  <c r="L10" i="53" s="1"/>
  <c r="K9" i="53"/>
  <c r="L9" i="53" s="1"/>
  <c r="K8" i="53"/>
  <c r="K7" i="53"/>
  <c r="L7" i="53" s="1"/>
  <c r="M7" i="53" s="1"/>
  <c r="K6" i="53"/>
  <c r="L6" i="53" s="1"/>
  <c r="K5" i="53"/>
  <c r="K4" i="53"/>
  <c r="L4" i="53" s="1"/>
  <c r="M4" i="53" s="1"/>
  <c r="M10" i="53" l="1"/>
  <c r="J37" i="52" l="1"/>
  <c r="K37" i="52" s="1"/>
  <c r="I37" i="52"/>
  <c r="H37" i="52"/>
  <c r="I36" i="52"/>
  <c r="J36" i="52" s="1"/>
  <c r="H36" i="52"/>
  <c r="J35" i="52"/>
  <c r="I35" i="52"/>
  <c r="H35" i="52"/>
  <c r="J34" i="52"/>
  <c r="K34" i="52" s="1"/>
  <c r="I34" i="52"/>
  <c r="H34" i="52"/>
  <c r="I33" i="52"/>
  <c r="J33" i="52" s="1"/>
  <c r="H33" i="52"/>
  <c r="I32" i="52"/>
  <c r="J32" i="52" s="1"/>
  <c r="H32" i="52"/>
  <c r="I31" i="52"/>
  <c r="J31" i="52" s="1"/>
  <c r="K31" i="52" s="1"/>
  <c r="H31" i="52"/>
  <c r="I30" i="52"/>
  <c r="J30" i="52" s="1"/>
  <c r="K30" i="52" s="1"/>
  <c r="H30" i="52"/>
  <c r="I29" i="52"/>
  <c r="H29" i="52"/>
  <c r="J28" i="52"/>
  <c r="I28" i="52"/>
  <c r="H28" i="52"/>
  <c r="K27" i="52"/>
  <c r="L27" i="52" s="1"/>
  <c r="J27" i="52"/>
  <c r="I27" i="52"/>
  <c r="H27" i="52"/>
  <c r="K26" i="52"/>
  <c r="J26" i="52"/>
  <c r="I26" i="52"/>
  <c r="H26" i="52"/>
  <c r="J25" i="52"/>
  <c r="I25" i="52"/>
  <c r="H25" i="52"/>
  <c r="I24" i="52"/>
  <c r="J24" i="52" s="1"/>
  <c r="H24" i="52"/>
  <c r="J23" i="52"/>
  <c r="I23" i="52"/>
  <c r="H23" i="52"/>
  <c r="J22" i="52"/>
  <c r="K22" i="52" s="1"/>
  <c r="I22" i="52"/>
  <c r="H22" i="52"/>
  <c r="I21" i="52"/>
  <c r="J21" i="52" s="1"/>
  <c r="H21" i="52"/>
  <c r="I20" i="52"/>
  <c r="J20" i="52" s="1"/>
  <c r="H20" i="52"/>
  <c r="I19" i="52"/>
  <c r="J19" i="52" s="1"/>
  <c r="K19" i="52" s="1"/>
  <c r="H19" i="52"/>
  <c r="I18" i="52"/>
  <c r="I38" i="52" s="1"/>
  <c r="H18" i="52"/>
  <c r="I17" i="52"/>
  <c r="H17" i="52"/>
  <c r="J16" i="52"/>
  <c r="I16" i="52"/>
  <c r="H16" i="52"/>
  <c r="K15" i="52"/>
  <c r="J15" i="52"/>
  <c r="I15" i="52"/>
  <c r="H15" i="52"/>
  <c r="K14" i="52"/>
  <c r="J14" i="52"/>
  <c r="I14" i="52"/>
  <c r="H14" i="52"/>
  <c r="H38" i="52" s="1"/>
  <c r="J13" i="52"/>
  <c r="I13" i="52"/>
  <c r="H13" i="52"/>
  <c r="I12" i="52"/>
  <c r="J12" i="52" s="1"/>
  <c r="H12" i="52"/>
  <c r="J11" i="52"/>
  <c r="I11" i="52"/>
  <c r="H11" i="52"/>
  <c r="J10" i="52"/>
  <c r="K10" i="52" s="1"/>
  <c r="I10" i="52"/>
  <c r="H10" i="52"/>
  <c r="I9" i="52"/>
  <c r="H9" i="52"/>
  <c r="J8" i="52"/>
  <c r="I8" i="52"/>
  <c r="H8" i="52"/>
  <c r="I7" i="52"/>
  <c r="J7" i="52" s="1"/>
  <c r="K7" i="52" s="1"/>
  <c r="L7" i="52" s="1"/>
  <c r="H7" i="52"/>
  <c r="I6" i="52"/>
  <c r="J6" i="52" s="1"/>
  <c r="K6" i="52" s="1"/>
  <c r="H6" i="52"/>
  <c r="I5" i="52"/>
  <c r="H5" i="52"/>
  <c r="I4" i="52"/>
  <c r="J4" i="52" s="1"/>
  <c r="H4" i="52"/>
  <c r="J3" i="52"/>
  <c r="K3" i="52" s="1"/>
  <c r="L3" i="52" s="1"/>
  <c r="I3" i="52"/>
  <c r="H3" i="52"/>
  <c r="L15" i="52" l="1"/>
  <c r="L19" i="52"/>
  <c r="L31" i="52"/>
  <c r="K11" i="52"/>
  <c r="L11" i="52" s="1"/>
  <c r="K23" i="52"/>
  <c r="L23" i="52" s="1"/>
  <c r="K35" i="52"/>
  <c r="L35" i="52" s="1"/>
  <c r="J18" i="52"/>
  <c r="K18" i="52" s="1"/>
  <c r="K99" i="51" l="1"/>
  <c r="L99" i="51" s="1"/>
  <c r="K98" i="51"/>
  <c r="K97" i="51"/>
  <c r="L96" i="51"/>
  <c r="M96" i="51" s="1"/>
  <c r="K96" i="51"/>
  <c r="L95" i="51"/>
  <c r="K95" i="51"/>
  <c r="K94" i="51"/>
  <c r="K93" i="51"/>
  <c r="K92" i="51"/>
  <c r="K91" i="51"/>
  <c r="L91" i="51" s="1"/>
  <c r="K90" i="51"/>
  <c r="K89" i="51"/>
  <c r="L88" i="51"/>
  <c r="K88" i="51"/>
  <c r="L87" i="51"/>
  <c r="K87" i="51"/>
  <c r="K86" i="51"/>
  <c r="K85" i="51"/>
  <c r="K84" i="51"/>
  <c r="K83" i="51"/>
  <c r="L83" i="51" s="1"/>
  <c r="K82" i="51"/>
  <c r="K81" i="51"/>
  <c r="L80" i="51"/>
  <c r="K80" i="51"/>
  <c r="L79" i="51"/>
  <c r="K79" i="51"/>
  <c r="K78" i="51"/>
  <c r="K77" i="51"/>
  <c r="K76" i="51"/>
  <c r="K75" i="51"/>
  <c r="L75" i="51" s="1"/>
  <c r="K74" i="51"/>
  <c r="K73" i="51"/>
  <c r="L72" i="51" s="1"/>
  <c r="M72" i="51" s="1"/>
  <c r="K72" i="51"/>
  <c r="L71" i="51"/>
  <c r="K71" i="51"/>
  <c r="K70" i="51"/>
  <c r="K69" i="51"/>
  <c r="M68" i="51"/>
  <c r="K68" i="51"/>
  <c r="L68" i="51" s="1"/>
  <c r="K67" i="51"/>
  <c r="L67" i="51" s="1"/>
  <c r="K66" i="51"/>
  <c r="K65" i="51"/>
  <c r="L64" i="51" s="1"/>
  <c r="M64" i="51" s="1"/>
  <c r="K64" i="51"/>
  <c r="L63" i="51"/>
  <c r="K63" i="51"/>
  <c r="K62" i="51"/>
  <c r="K61" i="51"/>
  <c r="K60" i="51"/>
  <c r="L60" i="51" s="1"/>
  <c r="M60" i="51" s="1"/>
  <c r="K59" i="51"/>
  <c r="L59" i="51" s="1"/>
  <c r="K58" i="51"/>
  <c r="K57" i="51"/>
  <c r="L56" i="51"/>
  <c r="K56" i="51"/>
  <c r="L55" i="51"/>
  <c r="K55" i="51"/>
  <c r="K54" i="51"/>
  <c r="K53" i="51"/>
  <c r="K52" i="51"/>
  <c r="K51" i="51"/>
  <c r="L51" i="51" s="1"/>
  <c r="K50" i="51"/>
  <c r="K49" i="51"/>
  <c r="L48" i="51"/>
  <c r="K48" i="51"/>
  <c r="L47" i="51"/>
  <c r="K47" i="51"/>
  <c r="K46" i="51"/>
  <c r="K45" i="51"/>
  <c r="K44" i="51"/>
  <c r="K43" i="51"/>
  <c r="L43" i="51" s="1"/>
  <c r="K42" i="51"/>
  <c r="K41" i="51"/>
  <c r="L40" i="51" s="1"/>
  <c r="M40" i="51" s="1"/>
  <c r="K40" i="51"/>
  <c r="L39" i="51"/>
  <c r="K39" i="51"/>
  <c r="K38" i="51"/>
  <c r="K37" i="51"/>
  <c r="K36" i="51"/>
  <c r="L36" i="51" s="1"/>
  <c r="M36" i="51" s="1"/>
  <c r="K35" i="51"/>
  <c r="L35" i="51" s="1"/>
  <c r="K34" i="51"/>
  <c r="K33" i="51"/>
  <c r="L32" i="51"/>
  <c r="M32" i="51" s="1"/>
  <c r="K32" i="51"/>
  <c r="L31" i="51"/>
  <c r="K31" i="51"/>
  <c r="K30" i="51"/>
  <c r="L28" i="51" s="1"/>
  <c r="M28" i="51" s="1"/>
  <c r="K29" i="51"/>
  <c r="L27" i="51"/>
  <c r="K27" i="51"/>
  <c r="K26" i="51"/>
  <c r="K25" i="51"/>
  <c r="M24" i="51"/>
  <c r="K24" i="51"/>
  <c r="L24" i="51" s="1"/>
  <c r="K23" i="51"/>
  <c r="L23" i="51" s="1"/>
  <c r="K22" i="51"/>
  <c r="K21" i="51"/>
  <c r="L20" i="51" s="1"/>
  <c r="M20" i="51" s="1"/>
  <c r="K20" i="51"/>
  <c r="L19" i="51"/>
  <c r="K19" i="51"/>
  <c r="K18" i="51"/>
  <c r="K17" i="51"/>
  <c r="K16" i="51"/>
  <c r="L16" i="51" s="1"/>
  <c r="M16" i="51" s="1"/>
  <c r="K15" i="51"/>
  <c r="L15" i="51" s="1"/>
  <c r="K14" i="51"/>
  <c r="K13" i="51"/>
  <c r="L12" i="51"/>
  <c r="K12" i="51"/>
  <c r="L11" i="51"/>
  <c r="K11" i="51"/>
  <c r="K10" i="51"/>
  <c r="K9" i="51"/>
  <c r="K8" i="51"/>
  <c r="K7" i="51"/>
  <c r="L7" i="51" s="1"/>
  <c r="K6" i="51"/>
  <c r="K5" i="51"/>
  <c r="L4" i="51"/>
  <c r="K4" i="51"/>
  <c r="L99" i="50"/>
  <c r="K99" i="50"/>
  <c r="K98" i="50"/>
  <c r="K97" i="50"/>
  <c r="K96" i="50"/>
  <c r="K95" i="50"/>
  <c r="L95" i="50" s="1"/>
  <c r="K94" i="50"/>
  <c r="K93" i="50"/>
  <c r="L92" i="50" s="1"/>
  <c r="M92" i="50" s="1"/>
  <c r="K92" i="50"/>
  <c r="L91" i="50"/>
  <c r="K91" i="50"/>
  <c r="K90" i="50"/>
  <c r="K89" i="50"/>
  <c r="K88" i="50"/>
  <c r="L88" i="50" s="1"/>
  <c r="M88" i="50" s="1"/>
  <c r="K87" i="50"/>
  <c r="L87" i="50" s="1"/>
  <c r="K86" i="50"/>
  <c r="K85" i="50"/>
  <c r="L84" i="50"/>
  <c r="M84" i="50" s="1"/>
  <c r="K84" i="50"/>
  <c r="L83" i="50"/>
  <c r="K83" i="50"/>
  <c r="K82" i="50"/>
  <c r="K81" i="50"/>
  <c r="K80" i="50"/>
  <c r="L80" i="50" s="1"/>
  <c r="M80" i="50" s="1"/>
  <c r="K79" i="50"/>
  <c r="L79" i="50" s="1"/>
  <c r="K78" i="50"/>
  <c r="K77" i="50"/>
  <c r="L76" i="50"/>
  <c r="M76" i="50" s="1"/>
  <c r="K76" i="50"/>
  <c r="L75" i="50"/>
  <c r="K75" i="50"/>
  <c r="K74" i="50"/>
  <c r="K73" i="50"/>
  <c r="K72" i="50"/>
  <c r="K71" i="50"/>
  <c r="L71" i="50" s="1"/>
  <c r="K70" i="50"/>
  <c r="K69" i="50"/>
  <c r="L68" i="50"/>
  <c r="K68" i="50"/>
  <c r="L67" i="50"/>
  <c r="K67" i="50"/>
  <c r="K66" i="50"/>
  <c r="K65" i="50"/>
  <c r="K64" i="50"/>
  <c r="K63" i="50"/>
  <c r="L63" i="50" s="1"/>
  <c r="K62" i="50"/>
  <c r="K61" i="50"/>
  <c r="L60" i="50" s="1"/>
  <c r="M60" i="50" s="1"/>
  <c r="K60" i="50"/>
  <c r="L59" i="50"/>
  <c r="K59" i="50"/>
  <c r="K58" i="50"/>
  <c r="K57" i="50"/>
  <c r="K56" i="50"/>
  <c r="L56" i="50" s="1"/>
  <c r="M56" i="50" s="1"/>
  <c r="K55" i="50"/>
  <c r="L55" i="50" s="1"/>
  <c r="K54" i="50"/>
  <c r="K53" i="50"/>
  <c r="L52" i="50"/>
  <c r="M52" i="50" s="1"/>
  <c r="K52" i="50"/>
  <c r="L51" i="50"/>
  <c r="K51" i="50"/>
  <c r="K50" i="50"/>
  <c r="K49" i="50"/>
  <c r="K48" i="50"/>
  <c r="K47" i="50"/>
  <c r="L47" i="50" s="1"/>
  <c r="K46" i="50"/>
  <c r="K45" i="50"/>
  <c r="L44" i="50"/>
  <c r="K44" i="50"/>
  <c r="L43" i="50"/>
  <c r="K43" i="50"/>
  <c r="K42" i="50"/>
  <c r="K41" i="50"/>
  <c r="K40" i="50"/>
  <c r="K39" i="50"/>
  <c r="L39" i="50" s="1"/>
  <c r="K38" i="50"/>
  <c r="K37" i="50"/>
  <c r="L36" i="50"/>
  <c r="K36" i="50"/>
  <c r="L35" i="50"/>
  <c r="K35" i="50"/>
  <c r="K34" i="50"/>
  <c r="K33" i="50"/>
  <c r="K32" i="50"/>
  <c r="K31" i="50"/>
  <c r="L31" i="50" s="1"/>
  <c r="K30" i="50"/>
  <c r="K29" i="50"/>
  <c r="L28" i="50" s="1"/>
  <c r="M28" i="50" s="1"/>
  <c r="K27" i="50"/>
  <c r="L27" i="50" s="1"/>
  <c r="K26" i="50"/>
  <c r="K25" i="50"/>
  <c r="L24" i="50" s="1"/>
  <c r="M24" i="50" s="1"/>
  <c r="K24" i="50"/>
  <c r="L23" i="50"/>
  <c r="K23" i="50"/>
  <c r="K22" i="50"/>
  <c r="K21" i="50"/>
  <c r="K20" i="50"/>
  <c r="L20" i="50" s="1"/>
  <c r="M20" i="50" s="1"/>
  <c r="K19" i="50"/>
  <c r="L19" i="50" s="1"/>
  <c r="K18" i="50"/>
  <c r="K17" i="50"/>
  <c r="L16" i="50"/>
  <c r="M16" i="50" s="1"/>
  <c r="K16" i="50"/>
  <c r="L15" i="50"/>
  <c r="K15" i="50"/>
  <c r="K14" i="50"/>
  <c r="K13" i="50"/>
  <c r="K12" i="50"/>
  <c r="K11" i="50"/>
  <c r="L11" i="50" s="1"/>
  <c r="K10" i="50"/>
  <c r="K9" i="50"/>
  <c r="L8" i="50"/>
  <c r="K8" i="50"/>
  <c r="L7" i="50"/>
  <c r="K7" i="50"/>
  <c r="K6" i="50"/>
  <c r="K5" i="50"/>
  <c r="K4" i="50"/>
  <c r="K99" i="49"/>
  <c r="L99" i="49" s="1"/>
  <c r="K98" i="49"/>
  <c r="K97" i="49"/>
  <c r="L96" i="49"/>
  <c r="K96" i="49"/>
  <c r="L95" i="49"/>
  <c r="K95" i="49"/>
  <c r="K94" i="49"/>
  <c r="K93" i="49"/>
  <c r="K92" i="49"/>
  <c r="K91" i="49"/>
  <c r="L91" i="49" s="1"/>
  <c r="K90" i="49"/>
  <c r="K89" i="49"/>
  <c r="L88" i="49" s="1"/>
  <c r="M88" i="49" s="1"/>
  <c r="K88" i="49"/>
  <c r="L87" i="49"/>
  <c r="K87" i="49"/>
  <c r="K86" i="49"/>
  <c r="K85" i="49"/>
  <c r="M84" i="49"/>
  <c r="K84" i="49"/>
  <c r="L84" i="49" s="1"/>
  <c r="K83" i="49"/>
  <c r="L83" i="49" s="1"/>
  <c r="K82" i="49"/>
  <c r="K81" i="49"/>
  <c r="L80" i="49" s="1"/>
  <c r="M80" i="49" s="1"/>
  <c r="K80" i="49"/>
  <c r="L79" i="49"/>
  <c r="K79" i="49"/>
  <c r="K78" i="49"/>
  <c r="K77" i="49"/>
  <c r="K76" i="49"/>
  <c r="K75" i="49"/>
  <c r="L75" i="49" s="1"/>
  <c r="K74" i="49"/>
  <c r="K73" i="49"/>
  <c r="L72" i="49"/>
  <c r="K72" i="49"/>
  <c r="L71" i="49"/>
  <c r="K71" i="49"/>
  <c r="K70" i="49"/>
  <c r="K69" i="49"/>
  <c r="K68" i="49"/>
  <c r="K67" i="49"/>
  <c r="L67" i="49" s="1"/>
  <c r="K66" i="49"/>
  <c r="K64" i="49"/>
  <c r="L64" i="49" s="1"/>
  <c r="M64" i="49" s="1"/>
  <c r="K63" i="49"/>
  <c r="L63" i="49" s="1"/>
  <c r="K62" i="49"/>
  <c r="K60" i="49"/>
  <c r="L60" i="49" s="1"/>
  <c r="K59" i="49"/>
  <c r="L59" i="49" s="1"/>
  <c r="K58" i="49"/>
  <c r="K57" i="49"/>
  <c r="L56" i="49"/>
  <c r="K56" i="49"/>
  <c r="L55" i="49"/>
  <c r="K55" i="49"/>
  <c r="K54" i="49"/>
  <c r="K53" i="49"/>
  <c r="K52" i="49"/>
  <c r="K51" i="49"/>
  <c r="L51" i="49" s="1"/>
  <c r="K50" i="49"/>
  <c r="K49" i="49"/>
  <c r="L48" i="49" s="1"/>
  <c r="M48" i="49" s="1"/>
  <c r="K48" i="49"/>
  <c r="L47" i="49"/>
  <c r="K47" i="49"/>
  <c r="K46" i="49"/>
  <c r="K45" i="49"/>
  <c r="K44" i="49"/>
  <c r="L44" i="49" s="1"/>
  <c r="M44" i="49" s="1"/>
  <c r="K43" i="49"/>
  <c r="L43" i="49" s="1"/>
  <c r="K42" i="49"/>
  <c r="K41" i="49"/>
  <c r="L40" i="49"/>
  <c r="M40" i="49" s="1"/>
  <c r="K40" i="49"/>
  <c r="L39" i="49"/>
  <c r="K39" i="49"/>
  <c r="K38" i="49"/>
  <c r="K37" i="49"/>
  <c r="K36" i="49"/>
  <c r="K35" i="49"/>
  <c r="L35" i="49" s="1"/>
  <c r="K34" i="49"/>
  <c r="K33" i="49"/>
  <c r="L32" i="49"/>
  <c r="K32" i="49"/>
  <c r="L31" i="49"/>
  <c r="K31" i="49"/>
  <c r="K30" i="49"/>
  <c r="L28" i="49" s="1"/>
  <c r="M28" i="49" s="1"/>
  <c r="K29" i="49"/>
  <c r="L27" i="49"/>
  <c r="K27" i="49"/>
  <c r="K26" i="49"/>
  <c r="K25" i="49"/>
  <c r="K24" i="49"/>
  <c r="L24" i="49" s="1"/>
  <c r="M24" i="49" s="1"/>
  <c r="K23" i="49"/>
  <c r="L23" i="49" s="1"/>
  <c r="K22" i="49"/>
  <c r="K21" i="49"/>
  <c r="L20" i="49"/>
  <c r="K20" i="49"/>
  <c r="L19" i="49"/>
  <c r="K19" i="49"/>
  <c r="K18" i="49"/>
  <c r="K17" i="49"/>
  <c r="L16" i="49" s="1"/>
  <c r="M16" i="49" s="1"/>
  <c r="L15" i="49"/>
  <c r="K15" i="49"/>
  <c r="K14" i="49"/>
  <c r="K13" i="49"/>
  <c r="K12" i="49"/>
  <c r="K11" i="49"/>
  <c r="L11" i="49" s="1"/>
  <c r="K10" i="49"/>
  <c r="K9" i="49"/>
  <c r="L8" i="49"/>
  <c r="K8" i="49"/>
  <c r="L7" i="49"/>
  <c r="K7" i="49"/>
  <c r="K6" i="49"/>
  <c r="K5" i="49"/>
  <c r="K4" i="49"/>
  <c r="K99" i="48"/>
  <c r="L99" i="48" s="1"/>
  <c r="K98" i="48"/>
  <c r="K97" i="48"/>
  <c r="L96" i="48"/>
  <c r="K96" i="48"/>
  <c r="L95" i="48"/>
  <c r="K95" i="48"/>
  <c r="K94" i="48"/>
  <c r="K93" i="48"/>
  <c r="K92" i="48"/>
  <c r="K91" i="48"/>
  <c r="L91" i="48" s="1"/>
  <c r="K90" i="48"/>
  <c r="K89" i="48"/>
  <c r="L88" i="48" s="1"/>
  <c r="M88" i="48" s="1"/>
  <c r="K88" i="48"/>
  <c r="L87" i="48"/>
  <c r="K87" i="48"/>
  <c r="K86" i="48"/>
  <c r="K85" i="48"/>
  <c r="M84" i="48"/>
  <c r="K84" i="48"/>
  <c r="L84" i="48" s="1"/>
  <c r="K83" i="48"/>
  <c r="L83" i="48" s="1"/>
  <c r="K82" i="48"/>
  <c r="K81" i="48"/>
  <c r="L80" i="48" s="1"/>
  <c r="M80" i="48" s="1"/>
  <c r="K80" i="48"/>
  <c r="L79" i="48"/>
  <c r="K79" i="48"/>
  <c r="K78" i="48"/>
  <c r="K77" i="48"/>
  <c r="K76" i="48"/>
  <c r="K75" i="48"/>
  <c r="L75" i="48" s="1"/>
  <c r="K74" i="48"/>
  <c r="K73" i="48"/>
  <c r="L72" i="48"/>
  <c r="K72" i="48"/>
  <c r="L71" i="48"/>
  <c r="K71" i="48"/>
  <c r="K70" i="48"/>
  <c r="K69" i="48"/>
  <c r="K68" i="48"/>
  <c r="K67" i="48"/>
  <c r="L67" i="48" s="1"/>
  <c r="K66" i="48"/>
  <c r="K65" i="48"/>
  <c r="L64" i="48"/>
  <c r="K64" i="48"/>
  <c r="L63" i="48"/>
  <c r="K63" i="48"/>
  <c r="K62" i="48"/>
  <c r="K61" i="48"/>
  <c r="K60" i="48"/>
  <c r="K59" i="48"/>
  <c r="L59" i="48" s="1"/>
  <c r="K58" i="48"/>
  <c r="K57" i="48"/>
  <c r="L56" i="48" s="1"/>
  <c r="M56" i="48" s="1"/>
  <c r="K56" i="48"/>
  <c r="L55" i="48"/>
  <c r="K55" i="48"/>
  <c r="K54" i="48"/>
  <c r="K53" i="48"/>
  <c r="M52" i="48"/>
  <c r="K52" i="48"/>
  <c r="L52" i="48" s="1"/>
  <c r="K51" i="48"/>
  <c r="L51" i="48" s="1"/>
  <c r="K50" i="48"/>
  <c r="K49" i="48"/>
  <c r="L48" i="48" s="1"/>
  <c r="M48" i="48" s="1"/>
  <c r="K48" i="48"/>
  <c r="L47" i="48"/>
  <c r="K47" i="48"/>
  <c r="K46" i="48"/>
  <c r="K45" i="48"/>
  <c r="K44" i="48"/>
  <c r="L44" i="48" s="1"/>
  <c r="M44" i="48" s="1"/>
  <c r="K43" i="48"/>
  <c r="L43" i="48" s="1"/>
  <c r="K42" i="48"/>
  <c r="K41" i="48"/>
  <c r="L40" i="48"/>
  <c r="M40" i="48" s="1"/>
  <c r="K40" i="48"/>
  <c r="L39" i="48"/>
  <c r="K39" i="48"/>
  <c r="K38" i="48"/>
  <c r="K37" i="48"/>
  <c r="K36" i="48"/>
  <c r="K35" i="48"/>
  <c r="L35" i="48" s="1"/>
  <c r="K34" i="48"/>
  <c r="K33" i="48"/>
  <c r="L32" i="48"/>
  <c r="K32" i="48"/>
  <c r="L31" i="48"/>
  <c r="K31" i="48"/>
  <c r="K30" i="48"/>
  <c r="K29" i="48"/>
  <c r="L28" i="48" s="1"/>
  <c r="M28" i="48"/>
  <c r="L27" i="48"/>
  <c r="K27" i="48"/>
  <c r="K26" i="48"/>
  <c r="K25" i="48"/>
  <c r="K24" i="48"/>
  <c r="K23" i="48"/>
  <c r="L23" i="48" s="1"/>
  <c r="K22" i="48"/>
  <c r="K21" i="48"/>
  <c r="L20" i="48"/>
  <c r="K20" i="48"/>
  <c r="L19" i="48"/>
  <c r="K19" i="48"/>
  <c r="K18" i="48"/>
  <c r="K17" i="48"/>
  <c r="K16" i="48"/>
  <c r="K15" i="48"/>
  <c r="L15" i="48" s="1"/>
  <c r="K14" i="48"/>
  <c r="K13" i="48"/>
  <c r="L12" i="48" s="1"/>
  <c r="M12" i="48" s="1"/>
  <c r="K12" i="48"/>
  <c r="L11" i="48"/>
  <c r="K11" i="48"/>
  <c r="K10" i="48"/>
  <c r="K9" i="48"/>
  <c r="M8" i="48"/>
  <c r="K8" i="48"/>
  <c r="L8" i="48" s="1"/>
  <c r="K7" i="48"/>
  <c r="L7" i="48" s="1"/>
  <c r="K6" i="48"/>
  <c r="K5" i="48"/>
  <c r="L4" i="48" s="1"/>
  <c r="M4" i="48" s="1"/>
  <c r="K4" i="48"/>
  <c r="L99" i="47"/>
  <c r="K99" i="47"/>
  <c r="K98" i="47"/>
  <c r="K97" i="47"/>
  <c r="K96" i="47"/>
  <c r="L96" i="47" s="1"/>
  <c r="M96" i="47" s="1"/>
  <c r="K95" i="47"/>
  <c r="L95" i="47" s="1"/>
  <c r="K94" i="47"/>
  <c r="K93" i="47"/>
  <c r="L92" i="47"/>
  <c r="M92" i="47" s="1"/>
  <c r="K92" i="47"/>
  <c r="L91" i="47"/>
  <c r="K91" i="47"/>
  <c r="K90" i="47"/>
  <c r="K89" i="47"/>
  <c r="K88" i="47"/>
  <c r="K87" i="47"/>
  <c r="L87" i="47" s="1"/>
  <c r="K86" i="47"/>
  <c r="K85" i="47"/>
  <c r="L84" i="47"/>
  <c r="K84" i="47"/>
  <c r="L83" i="47"/>
  <c r="K83" i="47"/>
  <c r="K82" i="47"/>
  <c r="K81" i="47"/>
  <c r="K80" i="47"/>
  <c r="K79" i="47"/>
  <c r="L79" i="47" s="1"/>
  <c r="K78" i="47"/>
  <c r="K77" i="47"/>
  <c r="L76" i="47" s="1"/>
  <c r="M76" i="47" s="1"/>
  <c r="K76" i="47"/>
  <c r="L75" i="47"/>
  <c r="K75" i="47"/>
  <c r="K74" i="47"/>
  <c r="K73" i="47"/>
  <c r="K72" i="47"/>
  <c r="L72" i="47" s="1"/>
  <c r="M72" i="47" s="1"/>
  <c r="K71" i="47"/>
  <c r="L71" i="47" s="1"/>
  <c r="K70" i="47"/>
  <c r="K69" i="47"/>
  <c r="L68" i="47"/>
  <c r="M68" i="47" s="1"/>
  <c r="K68" i="47"/>
  <c r="L67" i="47"/>
  <c r="K67" i="47"/>
  <c r="K66" i="47"/>
  <c r="K65" i="47"/>
  <c r="K64" i="47"/>
  <c r="L64" i="47" s="1"/>
  <c r="M64" i="47" s="1"/>
  <c r="K63" i="47"/>
  <c r="L63" i="47" s="1"/>
  <c r="K62" i="47"/>
  <c r="K61" i="47"/>
  <c r="L60" i="47"/>
  <c r="M60" i="47" s="1"/>
  <c r="K60" i="47"/>
  <c r="L59" i="47"/>
  <c r="K59" i="47"/>
  <c r="K58" i="47"/>
  <c r="K57" i="47"/>
  <c r="K56" i="47"/>
  <c r="K55" i="47"/>
  <c r="L55" i="47" s="1"/>
  <c r="K54" i="47"/>
  <c r="K53" i="47"/>
  <c r="L52" i="47"/>
  <c r="K52" i="47"/>
  <c r="L51" i="47"/>
  <c r="K51" i="47"/>
  <c r="K50" i="47"/>
  <c r="K49" i="47"/>
  <c r="K48" i="47"/>
  <c r="K47" i="47"/>
  <c r="L47" i="47" s="1"/>
  <c r="K46" i="47"/>
  <c r="K45" i="47"/>
  <c r="K44" i="47"/>
  <c r="L43" i="47"/>
  <c r="K43" i="47"/>
  <c r="K42" i="47"/>
  <c r="K41" i="47"/>
  <c r="K40" i="47"/>
  <c r="L40" i="47" s="1"/>
  <c r="M40" i="47" s="1"/>
  <c r="L39" i="47"/>
  <c r="K39" i="47"/>
  <c r="K38" i="47"/>
  <c r="K37" i="47"/>
  <c r="M36" i="47"/>
  <c r="L36" i="47"/>
  <c r="K36" i="47"/>
  <c r="K35" i="47"/>
  <c r="L35" i="47" s="1"/>
  <c r="K34" i="47"/>
  <c r="K33" i="47"/>
  <c r="K32" i="47"/>
  <c r="L32" i="47" s="1"/>
  <c r="K31" i="47"/>
  <c r="L31" i="47" s="1"/>
  <c r="K30" i="47"/>
  <c r="K29" i="47"/>
  <c r="L28" i="47" s="1"/>
  <c r="K27" i="47"/>
  <c r="L27" i="47" s="1"/>
  <c r="K26" i="47"/>
  <c r="K25" i="47"/>
  <c r="L24" i="47"/>
  <c r="M24" i="47" s="1"/>
  <c r="K24" i="47"/>
  <c r="K23" i="47"/>
  <c r="L23" i="47" s="1"/>
  <c r="K22" i="47"/>
  <c r="K21" i="47"/>
  <c r="K20" i="47"/>
  <c r="K19" i="47"/>
  <c r="L19" i="47" s="1"/>
  <c r="K18" i="47"/>
  <c r="K17" i="47"/>
  <c r="K16" i="47"/>
  <c r="L15" i="47"/>
  <c r="K15" i="47"/>
  <c r="K14" i="47"/>
  <c r="K13" i="47"/>
  <c r="M12" i="47"/>
  <c r="K12" i="47"/>
  <c r="L12" i="47" s="1"/>
  <c r="K11" i="47"/>
  <c r="L11" i="47" s="1"/>
  <c r="K10" i="47"/>
  <c r="K9" i="47"/>
  <c r="L8" i="47"/>
  <c r="K8" i="47"/>
  <c r="K7" i="47"/>
  <c r="L7" i="47" s="1"/>
  <c r="K6" i="47"/>
  <c r="K5" i="47"/>
  <c r="L4" i="47"/>
  <c r="M4" i="47" s="1"/>
  <c r="K4" i="47"/>
  <c r="K99" i="46"/>
  <c r="L99" i="46" s="1"/>
  <c r="K98" i="46"/>
  <c r="K97" i="46"/>
  <c r="K96" i="46"/>
  <c r="L95" i="46"/>
  <c r="K95" i="46"/>
  <c r="K94" i="46"/>
  <c r="K93" i="46"/>
  <c r="K92" i="46"/>
  <c r="K91" i="46"/>
  <c r="L91" i="46" s="1"/>
  <c r="K90" i="46"/>
  <c r="K89" i="46"/>
  <c r="L88" i="46"/>
  <c r="M88" i="46" s="1"/>
  <c r="K88" i="46"/>
  <c r="K87" i="46"/>
  <c r="L87" i="46" s="1"/>
  <c r="K86" i="46"/>
  <c r="K85" i="46"/>
  <c r="K84" i="46"/>
  <c r="K83" i="46"/>
  <c r="L83" i="46" s="1"/>
  <c r="K82" i="46"/>
  <c r="K81" i="46"/>
  <c r="K80" i="46"/>
  <c r="L79" i="46"/>
  <c r="K79" i="46"/>
  <c r="K78" i="46"/>
  <c r="K77" i="46"/>
  <c r="M76" i="46"/>
  <c r="K76" i="46"/>
  <c r="L76" i="46" s="1"/>
  <c r="K75" i="46"/>
  <c r="L75" i="46" s="1"/>
  <c r="K74" i="46"/>
  <c r="K73" i="46"/>
  <c r="L72" i="46"/>
  <c r="K72" i="46"/>
  <c r="K71" i="46"/>
  <c r="L71" i="46" s="1"/>
  <c r="K70" i="46"/>
  <c r="K69" i="46"/>
  <c r="L68" i="46"/>
  <c r="M68" i="46" s="1"/>
  <c r="K68" i="46"/>
  <c r="K67" i="46"/>
  <c r="L67" i="46" s="1"/>
  <c r="K66" i="46"/>
  <c r="K65" i="46"/>
  <c r="K64" i="46"/>
  <c r="L63" i="46"/>
  <c r="K63" i="46"/>
  <c r="K62" i="46"/>
  <c r="K61" i="46"/>
  <c r="K60" i="46"/>
  <c r="K59" i="46"/>
  <c r="L59" i="46" s="1"/>
  <c r="K58" i="46"/>
  <c r="K57" i="46"/>
  <c r="L56" i="46"/>
  <c r="M56" i="46" s="1"/>
  <c r="K56" i="46"/>
  <c r="K55" i="46"/>
  <c r="L55" i="46" s="1"/>
  <c r="K54" i="46"/>
  <c r="K53" i="46"/>
  <c r="K52" i="46"/>
  <c r="K51" i="46"/>
  <c r="L51" i="46" s="1"/>
  <c r="K50" i="46"/>
  <c r="K49" i="46"/>
  <c r="K48" i="46"/>
  <c r="L47" i="46"/>
  <c r="K47" i="46"/>
  <c r="K46" i="46"/>
  <c r="K45" i="46"/>
  <c r="M44" i="46"/>
  <c r="K44" i="46"/>
  <c r="L44" i="46" s="1"/>
  <c r="K43" i="46"/>
  <c r="L43" i="46" s="1"/>
  <c r="K42" i="46"/>
  <c r="K41" i="46"/>
  <c r="L40" i="46"/>
  <c r="K40" i="46"/>
  <c r="K39" i="46"/>
  <c r="L39" i="46" s="1"/>
  <c r="K38" i="46"/>
  <c r="K37" i="46"/>
  <c r="L36" i="46"/>
  <c r="M36" i="46" s="1"/>
  <c r="K36" i="46"/>
  <c r="K35" i="46"/>
  <c r="L35" i="46" s="1"/>
  <c r="K34" i="46"/>
  <c r="K33" i="46"/>
  <c r="K32" i="46"/>
  <c r="L31" i="46"/>
  <c r="K31" i="46"/>
  <c r="K30" i="46"/>
  <c r="K29" i="46"/>
  <c r="L28" i="46" s="1"/>
  <c r="M28" i="46" s="1"/>
  <c r="K27" i="46"/>
  <c r="L27" i="46" s="1"/>
  <c r="K26" i="46"/>
  <c r="K25" i="46"/>
  <c r="K24" i="46"/>
  <c r="K23" i="46"/>
  <c r="L23" i="46" s="1"/>
  <c r="K22" i="46"/>
  <c r="K21" i="46"/>
  <c r="K20" i="46"/>
  <c r="L19" i="46"/>
  <c r="K19" i="46"/>
  <c r="K18" i="46"/>
  <c r="K17" i="46"/>
  <c r="M16" i="46"/>
  <c r="K16" i="46"/>
  <c r="L16" i="46" s="1"/>
  <c r="K15" i="46"/>
  <c r="L15" i="46" s="1"/>
  <c r="K14" i="46"/>
  <c r="K13" i="46"/>
  <c r="L12" i="46"/>
  <c r="K12" i="46"/>
  <c r="K11" i="46"/>
  <c r="L11" i="46" s="1"/>
  <c r="K10" i="46"/>
  <c r="K9" i="46"/>
  <c r="L8" i="46"/>
  <c r="M8" i="46" s="1"/>
  <c r="K8" i="46"/>
  <c r="K7" i="46"/>
  <c r="L7" i="46" s="1"/>
  <c r="K6" i="46"/>
  <c r="K5" i="46"/>
  <c r="K4" i="46"/>
  <c r="L99" i="45"/>
  <c r="K99" i="45"/>
  <c r="K98" i="45"/>
  <c r="K97" i="45"/>
  <c r="K96" i="45"/>
  <c r="K95" i="45"/>
  <c r="L95" i="45" s="1"/>
  <c r="K94" i="45"/>
  <c r="K93" i="45"/>
  <c r="L92" i="45"/>
  <c r="M92" i="45" s="1"/>
  <c r="K92" i="45"/>
  <c r="K91" i="45"/>
  <c r="L91" i="45" s="1"/>
  <c r="K90" i="45"/>
  <c r="K89" i="45"/>
  <c r="K88" i="45"/>
  <c r="K87" i="45"/>
  <c r="L87" i="45" s="1"/>
  <c r="K86" i="45"/>
  <c r="K85" i="45"/>
  <c r="K84" i="45"/>
  <c r="L83" i="45"/>
  <c r="K83" i="45"/>
  <c r="K82" i="45"/>
  <c r="K81" i="45"/>
  <c r="M80" i="45"/>
  <c r="K80" i="45"/>
  <c r="L80" i="45" s="1"/>
  <c r="K79" i="45"/>
  <c r="L79" i="45" s="1"/>
  <c r="K78" i="45"/>
  <c r="K77" i="45"/>
  <c r="L76" i="45"/>
  <c r="K76" i="45"/>
  <c r="K75" i="45"/>
  <c r="L75" i="45" s="1"/>
  <c r="K74" i="45"/>
  <c r="K73" i="45"/>
  <c r="L72" i="45"/>
  <c r="M72" i="45" s="1"/>
  <c r="K72" i="45"/>
  <c r="K71" i="45"/>
  <c r="L71" i="45" s="1"/>
  <c r="K70" i="45"/>
  <c r="K69" i="45"/>
  <c r="K68" i="45"/>
  <c r="L67" i="45"/>
  <c r="K67" i="45"/>
  <c r="K66" i="45"/>
  <c r="K65" i="45"/>
  <c r="K64" i="45"/>
  <c r="K63" i="45"/>
  <c r="L63" i="45" s="1"/>
  <c r="K62" i="45"/>
  <c r="K61" i="45"/>
  <c r="L60" i="45"/>
  <c r="M60" i="45" s="1"/>
  <c r="K60" i="45"/>
  <c r="K59" i="45"/>
  <c r="L59" i="45" s="1"/>
  <c r="K58" i="45"/>
  <c r="K57" i="45"/>
  <c r="K56" i="45"/>
  <c r="K55" i="45"/>
  <c r="L55" i="45" s="1"/>
  <c r="K54" i="45"/>
  <c r="K53" i="45"/>
  <c r="K52" i="45"/>
  <c r="L51" i="45"/>
  <c r="K51" i="45"/>
  <c r="K50" i="45"/>
  <c r="K49" i="45"/>
  <c r="M48" i="45"/>
  <c r="K48" i="45"/>
  <c r="L48" i="45" s="1"/>
  <c r="K47" i="45"/>
  <c r="L47" i="45" s="1"/>
  <c r="K46" i="45"/>
  <c r="K45" i="45"/>
  <c r="L44" i="45"/>
  <c r="K44" i="45"/>
  <c r="K43" i="45"/>
  <c r="L43" i="45" s="1"/>
  <c r="K42" i="45"/>
  <c r="K41" i="45"/>
  <c r="L40" i="45"/>
  <c r="M40" i="45" s="1"/>
  <c r="K40" i="45"/>
  <c r="L39" i="45"/>
  <c r="K39" i="45"/>
  <c r="K38" i="45"/>
  <c r="K37" i="45"/>
  <c r="K36" i="45"/>
  <c r="L35" i="45"/>
  <c r="K35" i="45"/>
  <c r="K34" i="45"/>
  <c r="K33" i="45"/>
  <c r="K32" i="45"/>
  <c r="L32" i="45" s="1"/>
  <c r="M32" i="45" s="1"/>
  <c r="L31" i="45"/>
  <c r="K31" i="45"/>
  <c r="K30" i="45"/>
  <c r="K29" i="45"/>
  <c r="M28" i="45"/>
  <c r="L28" i="45"/>
  <c r="K27" i="45"/>
  <c r="L27" i="45" s="1"/>
  <c r="K26" i="45"/>
  <c r="K25" i="45"/>
  <c r="K24" i="45"/>
  <c r="L23" i="45"/>
  <c r="K23" i="45"/>
  <c r="K22" i="45"/>
  <c r="K21" i="45"/>
  <c r="K20" i="45"/>
  <c r="L20" i="45" s="1"/>
  <c r="M20" i="45" s="1"/>
  <c r="L19" i="45"/>
  <c r="K19" i="45"/>
  <c r="K18" i="45"/>
  <c r="K17" i="45"/>
  <c r="M16" i="45"/>
  <c r="L16" i="45"/>
  <c r="K16" i="45"/>
  <c r="K15" i="45"/>
  <c r="L15" i="45" s="1"/>
  <c r="K14" i="45"/>
  <c r="K13" i="45"/>
  <c r="K12" i="45"/>
  <c r="K11" i="45"/>
  <c r="L11" i="45" s="1"/>
  <c r="K10" i="45"/>
  <c r="K9" i="45"/>
  <c r="K8" i="45"/>
  <c r="L8" i="45" s="1"/>
  <c r="L7" i="45"/>
  <c r="K7" i="45"/>
  <c r="K6" i="45"/>
  <c r="K5" i="45"/>
  <c r="M4" i="45"/>
  <c r="K4" i="45"/>
  <c r="L4" i="45" s="1"/>
  <c r="L99" i="44"/>
  <c r="K99" i="44"/>
  <c r="K98" i="44"/>
  <c r="K97" i="44"/>
  <c r="M96" i="44"/>
  <c r="L96" i="44"/>
  <c r="K96" i="44"/>
  <c r="K95" i="44"/>
  <c r="L95" i="44" s="1"/>
  <c r="K94" i="44"/>
  <c r="L92" i="44" s="1"/>
  <c r="M92" i="44" s="1"/>
  <c r="K93" i="44"/>
  <c r="K92" i="44"/>
  <c r="K91" i="44"/>
  <c r="L91" i="44" s="1"/>
  <c r="K90" i="44"/>
  <c r="K89" i="44"/>
  <c r="K88" i="44"/>
  <c r="L87" i="44"/>
  <c r="K87" i="44"/>
  <c r="K86" i="44"/>
  <c r="K85" i="44"/>
  <c r="K84" i="44"/>
  <c r="L83" i="44"/>
  <c r="K83" i="44"/>
  <c r="K82" i="44"/>
  <c r="K81" i="44"/>
  <c r="M80" i="44"/>
  <c r="L80" i="44"/>
  <c r="K80" i="44"/>
  <c r="K79" i="44"/>
  <c r="L79" i="44" s="1"/>
  <c r="K78" i="44"/>
  <c r="K77" i="44"/>
  <c r="L76" i="44"/>
  <c r="M76" i="44" s="1"/>
  <c r="K76" i="44"/>
  <c r="K75" i="44"/>
  <c r="L75" i="44" s="1"/>
  <c r="K74" i="44"/>
  <c r="K73" i="44"/>
  <c r="K72" i="44"/>
  <c r="L71" i="44"/>
  <c r="K71" i="44"/>
  <c r="K70" i="44"/>
  <c r="K69" i="44"/>
  <c r="M68" i="44"/>
  <c r="K68" i="44"/>
  <c r="L68" i="44" s="1"/>
  <c r="L67" i="44"/>
  <c r="K67" i="44"/>
  <c r="K66" i="44"/>
  <c r="K65" i="44"/>
  <c r="M64" i="44"/>
  <c r="L64" i="44"/>
  <c r="K64" i="44"/>
  <c r="K63" i="44"/>
  <c r="L63" i="44" s="1"/>
  <c r="K62" i="44"/>
  <c r="L60" i="44" s="1"/>
  <c r="M60" i="44" s="1"/>
  <c r="K61" i="44"/>
  <c r="K60" i="44"/>
  <c r="K59" i="44"/>
  <c r="L59" i="44" s="1"/>
  <c r="K58" i="44"/>
  <c r="K57" i="44"/>
  <c r="K56" i="44"/>
  <c r="L55" i="44"/>
  <c r="K55" i="44"/>
  <c r="K54" i="44"/>
  <c r="K53" i="44"/>
  <c r="K52" i="44"/>
  <c r="L51" i="44"/>
  <c r="K51" i="44"/>
  <c r="K50" i="44"/>
  <c r="K49" i="44"/>
  <c r="M48" i="44"/>
  <c r="L48" i="44"/>
  <c r="K48" i="44"/>
  <c r="K47" i="44"/>
  <c r="L47" i="44" s="1"/>
  <c r="K46" i="44"/>
  <c r="K45" i="44"/>
  <c r="L44" i="44"/>
  <c r="M44" i="44" s="1"/>
  <c r="K44" i="44"/>
  <c r="K43" i="44"/>
  <c r="L43" i="44" s="1"/>
  <c r="K42" i="44"/>
  <c r="K41" i="44"/>
  <c r="K40" i="44"/>
  <c r="L39" i="44"/>
  <c r="K39" i="44"/>
  <c r="K38" i="44"/>
  <c r="K37" i="44"/>
  <c r="M36" i="44"/>
  <c r="K36" i="44"/>
  <c r="L36" i="44" s="1"/>
  <c r="L35" i="44"/>
  <c r="K35" i="44"/>
  <c r="K34" i="44"/>
  <c r="K33" i="44"/>
  <c r="M32" i="44"/>
  <c r="L32" i="44"/>
  <c r="K32" i="44"/>
  <c r="K31" i="44"/>
  <c r="L31" i="44" s="1"/>
  <c r="K30" i="44"/>
  <c r="L28" i="44" s="1"/>
  <c r="M28" i="44" s="1"/>
  <c r="K29" i="44"/>
  <c r="L27" i="44"/>
  <c r="K27" i="44"/>
  <c r="K26" i="44"/>
  <c r="K25" i="44"/>
  <c r="K24" i="44"/>
  <c r="K23" i="44"/>
  <c r="L23" i="44" s="1"/>
  <c r="K22" i="44"/>
  <c r="K21" i="44"/>
  <c r="L20" i="44"/>
  <c r="K20" i="44"/>
  <c r="K19" i="44"/>
  <c r="L19" i="44" s="1"/>
  <c r="K18" i="44"/>
  <c r="K17" i="44"/>
  <c r="K16" i="44"/>
  <c r="L16" i="44" s="1"/>
  <c r="M16" i="44" s="1"/>
  <c r="K15" i="44"/>
  <c r="L15" i="44" s="1"/>
  <c r="K14" i="44"/>
  <c r="K13" i="44"/>
  <c r="K12" i="44"/>
  <c r="L12" i="44" s="1"/>
  <c r="M12" i="44" s="1"/>
  <c r="L11" i="44"/>
  <c r="K11" i="44"/>
  <c r="K10" i="44"/>
  <c r="K9" i="44"/>
  <c r="K8" i="44"/>
  <c r="K7" i="44"/>
  <c r="L7" i="44" s="1"/>
  <c r="K6" i="44"/>
  <c r="K5" i="44"/>
  <c r="L4" i="44"/>
  <c r="K4" i="44"/>
  <c r="K99" i="43"/>
  <c r="L99" i="43" s="1"/>
  <c r="K98" i="43"/>
  <c r="K97" i="43"/>
  <c r="K96" i="43"/>
  <c r="L96" i="43" s="1"/>
  <c r="M96" i="43" s="1"/>
  <c r="K95" i="43"/>
  <c r="L95" i="43" s="1"/>
  <c r="K94" i="43"/>
  <c r="K93" i="43"/>
  <c r="K92" i="43"/>
  <c r="L91" i="43"/>
  <c r="K91" i="43"/>
  <c r="K90" i="43"/>
  <c r="K89" i="43"/>
  <c r="K88" i="43"/>
  <c r="K87" i="43"/>
  <c r="L87" i="43" s="1"/>
  <c r="K86" i="43"/>
  <c r="K85" i="43"/>
  <c r="L84" i="43"/>
  <c r="K84" i="43"/>
  <c r="K83" i="43"/>
  <c r="L83" i="43" s="1"/>
  <c r="K82" i="43"/>
  <c r="K81" i="43"/>
  <c r="K80" i="43"/>
  <c r="L80" i="43" s="1"/>
  <c r="M80" i="43" s="1"/>
  <c r="K79" i="43"/>
  <c r="L79" i="43" s="1"/>
  <c r="K78" i="43"/>
  <c r="K77" i="43"/>
  <c r="K76" i="43"/>
  <c r="L76" i="43" s="1"/>
  <c r="M76" i="43" s="1"/>
  <c r="L75" i="43"/>
  <c r="K75" i="43"/>
  <c r="K74" i="43"/>
  <c r="K73" i="43"/>
  <c r="K72" i="43"/>
  <c r="K71" i="43"/>
  <c r="L71" i="43" s="1"/>
  <c r="K70" i="43"/>
  <c r="K69" i="43"/>
  <c r="L68" i="43"/>
  <c r="K68" i="43"/>
  <c r="K67" i="43"/>
  <c r="L67" i="43" s="1"/>
  <c r="K66" i="43"/>
  <c r="K65" i="43"/>
  <c r="K64" i="43"/>
  <c r="L64" i="43" s="1"/>
  <c r="M64" i="43" s="1"/>
  <c r="K63" i="43"/>
  <c r="L63" i="43" s="1"/>
  <c r="K62" i="43"/>
  <c r="K61" i="43"/>
  <c r="K60" i="43"/>
  <c r="L59" i="43"/>
  <c r="K59" i="43"/>
  <c r="K58" i="43"/>
  <c r="K57" i="43"/>
  <c r="K56" i="43"/>
  <c r="K55" i="43"/>
  <c r="L55" i="43" s="1"/>
  <c r="K54" i="43"/>
  <c r="K53" i="43"/>
  <c r="L52" i="43"/>
  <c r="K52" i="43"/>
  <c r="K51" i="43"/>
  <c r="L51" i="43" s="1"/>
  <c r="K50" i="43"/>
  <c r="K49" i="43"/>
  <c r="K48" i="43"/>
  <c r="L48" i="43" s="1"/>
  <c r="M48" i="43" s="1"/>
  <c r="K47" i="43"/>
  <c r="L47" i="43" s="1"/>
  <c r="K46" i="43"/>
  <c r="K45" i="43"/>
  <c r="K44" i="43"/>
  <c r="L44" i="43" s="1"/>
  <c r="M44" i="43" s="1"/>
  <c r="L43" i="43"/>
  <c r="K43" i="43"/>
  <c r="K42" i="43"/>
  <c r="K41" i="43"/>
  <c r="K40" i="43"/>
  <c r="K39" i="43"/>
  <c r="L39" i="43" s="1"/>
  <c r="K38" i="43"/>
  <c r="K37" i="43"/>
  <c r="L36" i="43"/>
  <c r="K36" i="43"/>
  <c r="K35" i="43"/>
  <c r="L35" i="43" s="1"/>
  <c r="K34" i="43"/>
  <c r="K33" i="43"/>
  <c r="K32" i="43"/>
  <c r="L32" i="43" s="1"/>
  <c r="M32" i="43" s="1"/>
  <c r="K31" i="43"/>
  <c r="L31" i="43" s="1"/>
  <c r="K30" i="43"/>
  <c r="K29" i="43"/>
  <c r="L27" i="43"/>
  <c r="K27" i="43"/>
  <c r="K26" i="43"/>
  <c r="K25" i="43"/>
  <c r="M24" i="43"/>
  <c r="L24" i="43"/>
  <c r="K24" i="43"/>
  <c r="K23" i="43"/>
  <c r="L23" i="43" s="1"/>
  <c r="K22" i="43"/>
  <c r="K21" i="43"/>
  <c r="L20" i="43"/>
  <c r="M20" i="43" s="1"/>
  <c r="K20" i="43"/>
  <c r="K19" i="43"/>
  <c r="L19" i="43" s="1"/>
  <c r="K18" i="43"/>
  <c r="K17" i="43"/>
  <c r="K16" i="43"/>
  <c r="L15" i="43"/>
  <c r="K15" i="43"/>
  <c r="K14" i="43"/>
  <c r="K13" i="43"/>
  <c r="M12" i="43"/>
  <c r="K12" i="43"/>
  <c r="L12" i="43" s="1"/>
  <c r="L11" i="43"/>
  <c r="K11" i="43"/>
  <c r="K10" i="43"/>
  <c r="K9" i="43"/>
  <c r="M8" i="43"/>
  <c r="L8" i="43"/>
  <c r="K8" i="43"/>
  <c r="K7" i="43"/>
  <c r="L7" i="43" s="1"/>
  <c r="K6" i="43"/>
  <c r="L4" i="43" s="1"/>
  <c r="M4" i="43" s="1"/>
  <c r="K5" i="43"/>
  <c r="K4" i="43"/>
  <c r="K99" i="42"/>
  <c r="L99" i="42" s="1"/>
  <c r="K98" i="42"/>
  <c r="K97" i="42"/>
  <c r="K96" i="42"/>
  <c r="L95" i="42"/>
  <c r="K95" i="42"/>
  <c r="K94" i="42"/>
  <c r="K93" i="42"/>
  <c r="K92" i="42"/>
  <c r="L91" i="42"/>
  <c r="K91" i="42"/>
  <c r="K90" i="42"/>
  <c r="K89" i="42"/>
  <c r="M88" i="42"/>
  <c r="L88" i="42"/>
  <c r="K88" i="42"/>
  <c r="K87" i="42"/>
  <c r="L87" i="42" s="1"/>
  <c r="K86" i="42"/>
  <c r="K85" i="42"/>
  <c r="L84" i="42"/>
  <c r="M84" i="42" s="1"/>
  <c r="K84" i="42"/>
  <c r="K83" i="42"/>
  <c r="L83" i="42" s="1"/>
  <c r="K82" i="42"/>
  <c r="K81" i="42"/>
  <c r="K80" i="42"/>
  <c r="L79" i="42"/>
  <c r="K79" i="42"/>
  <c r="K78" i="42"/>
  <c r="K77" i="42"/>
  <c r="M76" i="42"/>
  <c r="K76" i="42"/>
  <c r="L76" i="42" s="1"/>
  <c r="L75" i="42"/>
  <c r="K75" i="42"/>
  <c r="K74" i="42"/>
  <c r="K73" i="42"/>
  <c r="M72" i="42"/>
  <c r="L72" i="42"/>
  <c r="K72" i="42"/>
  <c r="K71" i="42"/>
  <c r="L71" i="42" s="1"/>
  <c r="K70" i="42"/>
  <c r="L68" i="42" s="1"/>
  <c r="M68" i="42" s="1"/>
  <c r="K69" i="42"/>
  <c r="K68" i="42"/>
  <c r="K67" i="42"/>
  <c r="L67" i="42" s="1"/>
  <c r="K66" i="42"/>
  <c r="K65" i="42"/>
  <c r="K64" i="42"/>
  <c r="L63" i="42"/>
  <c r="K63" i="42"/>
  <c r="K62" i="42"/>
  <c r="K61" i="42"/>
  <c r="K60" i="42"/>
  <c r="L59" i="42"/>
  <c r="K59" i="42"/>
  <c r="K58" i="42"/>
  <c r="K57" i="42"/>
  <c r="M56" i="42"/>
  <c r="L56" i="42"/>
  <c r="K56" i="42"/>
  <c r="K55" i="42"/>
  <c r="L55" i="42" s="1"/>
  <c r="K54" i="42"/>
  <c r="K53" i="42"/>
  <c r="L52" i="42"/>
  <c r="M52" i="42" s="1"/>
  <c r="K52" i="42"/>
  <c r="K51" i="42"/>
  <c r="L51" i="42" s="1"/>
  <c r="K50" i="42"/>
  <c r="K49" i="42"/>
  <c r="K48" i="42"/>
  <c r="L47" i="42"/>
  <c r="K47" i="42"/>
  <c r="K46" i="42"/>
  <c r="K45" i="42"/>
  <c r="M44" i="42"/>
  <c r="K44" i="42"/>
  <c r="L44" i="42" s="1"/>
  <c r="L43" i="42"/>
  <c r="K43" i="42"/>
  <c r="K42" i="42"/>
  <c r="K41" i="42"/>
  <c r="M40" i="42"/>
  <c r="L40" i="42"/>
  <c r="K40" i="42"/>
  <c r="K39" i="42"/>
  <c r="L39" i="42" s="1"/>
  <c r="K38" i="42"/>
  <c r="L36" i="42" s="1"/>
  <c r="M36" i="42" s="1"/>
  <c r="K37" i="42"/>
  <c r="K36" i="42"/>
  <c r="K35" i="42"/>
  <c r="L35" i="42" s="1"/>
  <c r="K34" i="42"/>
  <c r="K33" i="42"/>
  <c r="K32" i="42"/>
  <c r="L31" i="42"/>
  <c r="K31" i="42"/>
  <c r="K30" i="42"/>
  <c r="K29" i="42"/>
  <c r="L28" i="42" s="1"/>
  <c r="M28" i="42"/>
  <c r="K27" i="42"/>
  <c r="L27" i="42" s="1"/>
  <c r="K26" i="42"/>
  <c r="K25" i="42"/>
  <c r="L24" i="42"/>
  <c r="M24" i="42" s="1"/>
  <c r="K24" i="42"/>
  <c r="L23" i="42"/>
  <c r="K23" i="42"/>
  <c r="K22" i="42"/>
  <c r="K21" i="42"/>
  <c r="K20" i="42"/>
  <c r="L19" i="42"/>
  <c r="K19" i="42"/>
  <c r="K18" i="42"/>
  <c r="K17" i="42"/>
  <c r="K16" i="42"/>
  <c r="K15" i="42"/>
  <c r="L15" i="42" s="1"/>
  <c r="K14" i="42"/>
  <c r="K13" i="42"/>
  <c r="L12" i="42"/>
  <c r="K12" i="42"/>
  <c r="K11" i="42"/>
  <c r="L11" i="42" s="1"/>
  <c r="K10" i="42"/>
  <c r="K9" i="42"/>
  <c r="K8" i="42"/>
  <c r="L8" i="42" s="1"/>
  <c r="M8" i="42" s="1"/>
  <c r="L7" i="42"/>
  <c r="K7" i="42"/>
  <c r="K6" i="42"/>
  <c r="K5" i="42"/>
  <c r="K4" i="42"/>
  <c r="L99" i="41"/>
  <c r="K99" i="41"/>
  <c r="K98" i="41"/>
  <c r="K97" i="41"/>
  <c r="M96" i="41"/>
  <c r="K96" i="41"/>
  <c r="L96" i="41" s="1"/>
  <c r="L95" i="41"/>
  <c r="K95" i="41"/>
  <c r="K94" i="41"/>
  <c r="K93" i="41"/>
  <c r="M92" i="41"/>
  <c r="L92" i="41"/>
  <c r="K92" i="41"/>
  <c r="K91" i="41"/>
  <c r="L91" i="41" s="1"/>
  <c r="K90" i="41"/>
  <c r="L88" i="41" s="1"/>
  <c r="M88" i="41" s="1"/>
  <c r="K89" i="41"/>
  <c r="K88" i="41"/>
  <c r="K87" i="41"/>
  <c r="L87" i="41" s="1"/>
  <c r="K86" i="41"/>
  <c r="K85" i="41"/>
  <c r="K84" i="41"/>
  <c r="L83" i="41"/>
  <c r="K83" i="41"/>
  <c r="K82" i="41"/>
  <c r="K81" i="41"/>
  <c r="K80" i="41"/>
  <c r="L79" i="41"/>
  <c r="K79" i="41"/>
  <c r="K78" i="41"/>
  <c r="K77" i="41"/>
  <c r="M76" i="41"/>
  <c r="L76" i="41"/>
  <c r="K76" i="41"/>
  <c r="K75" i="41"/>
  <c r="L75" i="41" s="1"/>
  <c r="K74" i="41"/>
  <c r="K73" i="41"/>
  <c r="L72" i="41"/>
  <c r="M72" i="41" s="1"/>
  <c r="K72" i="41"/>
  <c r="K71" i="41"/>
  <c r="L71" i="41" s="1"/>
  <c r="K70" i="41"/>
  <c r="K69" i="41"/>
  <c r="K68" i="41"/>
  <c r="L67" i="41"/>
  <c r="K67" i="41"/>
  <c r="K66" i="41"/>
  <c r="K65" i="41"/>
  <c r="M64" i="41"/>
  <c r="K64" i="41"/>
  <c r="L64" i="41" s="1"/>
  <c r="L63" i="41"/>
  <c r="K63" i="41"/>
  <c r="K62" i="41"/>
  <c r="K61" i="41"/>
  <c r="M60" i="41"/>
  <c r="L60" i="41"/>
  <c r="K60" i="41"/>
  <c r="K59" i="41"/>
  <c r="L59" i="41" s="1"/>
  <c r="K58" i="41"/>
  <c r="L56" i="41" s="1"/>
  <c r="M56" i="41" s="1"/>
  <c r="K57" i="41"/>
  <c r="K56" i="41"/>
  <c r="K55" i="41"/>
  <c r="L55" i="41" s="1"/>
  <c r="K54" i="41"/>
  <c r="K53" i="41"/>
  <c r="K52" i="41"/>
  <c r="L51" i="41"/>
  <c r="K51" i="41"/>
  <c r="K50" i="41"/>
  <c r="K49" i="41"/>
  <c r="K48" i="41"/>
  <c r="L47" i="41"/>
  <c r="K47" i="41"/>
  <c r="K46" i="41"/>
  <c r="K45" i="41"/>
  <c r="M44" i="41"/>
  <c r="L44" i="41"/>
  <c r="K44" i="41"/>
  <c r="K43" i="41"/>
  <c r="L43" i="41" s="1"/>
  <c r="K42" i="41"/>
  <c r="K41" i="41"/>
  <c r="L40" i="41"/>
  <c r="M40" i="41" s="1"/>
  <c r="K40" i="41"/>
  <c r="K39" i="41"/>
  <c r="L39" i="41" s="1"/>
  <c r="K38" i="41"/>
  <c r="K37" i="41"/>
  <c r="K36" i="41"/>
  <c r="L35" i="41"/>
  <c r="K35" i="41"/>
  <c r="K34" i="41"/>
  <c r="K33" i="41"/>
  <c r="M32" i="41"/>
  <c r="K32" i="41"/>
  <c r="L32" i="41" s="1"/>
  <c r="L31" i="41"/>
  <c r="K31" i="41"/>
  <c r="K30" i="41"/>
  <c r="K29" i="41"/>
  <c r="M28" i="41"/>
  <c r="L28" i="41"/>
  <c r="K27" i="41"/>
  <c r="L27" i="41" s="1"/>
  <c r="K26" i="41"/>
  <c r="K25" i="41"/>
  <c r="K24" i="41"/>
  <c r="L23" i="41"/>
  <c r="K23" i="41"/>
  <c r="K22" i="41"/>
  <c r="K21" i="41"/>
  <c r="M20" i="41"/>
  <c r="K20" i="41"/>
  <c r="L20" i="41" s="1"/>
  <c r="L19" i="41"/>
  <c r="K19" i="41"/>
  <c r="K18" i="41"/>
  <c r="K17" i="41"/>
  <c r="M16" i="41"/>
  <c r="L16" i="41"/>
  <c r="K16" i="41"/>
  <c r="K15" i="41"/>
  <c r="L15" i="41" s="1"/>
  <c r="K14" i="41"/>
  <c r="L12" i="41" s="1"/>
  <c r="M12" i="41" s="1"/>
  <c r="K13" i="41"/>
  <c r="K12" i="41"/>
  <c r="K11" i="41"/>
  <c r="L11" i="41" s="1"/>
  <c r="K10" i="41"/>
  <c r="K9" i="41"/>
  <c r="K8" i="41"/>
  <c r="L7" i="41"/>
  <c r="K7" i="41"/>
  <c r="K6" i="41"/>
  <c r="K5" i="41"/>
  <c r="K4" i="41"/>
  <c r="L99" i="40"/>
  <c r="K99" i="40"/>
  <c r="K98" i="40"/>
  <c r="K97" i="40"/>
  <c r="M96" i="40"/>
  <c r="L96" i="40"/>
  <c r="K96" i="40"/>
  <c r="K95" i="40"/>
  <c r="L95" i="40" s="1"/>
  <c r="K94" i="40"/>
  <c r="K93" i="40"/>
  <c r="L92" i="40"/>
  <c r="M92" i="40" s="1"/>
  <c r="K92" i="40"/>
  <c r="K91" i="40"/>
  <c r="L91" i="40" s="1"/>
  <c r="K90" i="40"/>
  <c r="K89" i="40"/>
  <c r="K88" i="40"/>
  <c r="L87" i="40"/>
  <c r="K87" i="40"/>
  <c r="K86" i="40"/>
  <c r="K85" i="40"/>
  <c r="M84" i="40"/>
  <c r="K84" i="40"/>
  <c r="L84" i="40" s="1"/>
  <c r="L83" i="40"/>
  <c r="K83" i="40"/>
  <c r="K82" i="40"/>
  <c r="K81" i="40"/>
  <c r="M80" i="40"/>
  <c r="L80" i="40"/>
  <c r="K80" i="40"/>
  <c r="K79" i="40"/>
  <c r="L79" i="40" s="1"/>
  <c r="K78" i="40"/>
  <c r="L76" i="40" s="1"/>
  <c r="M76" i="40" s="1"/>
  <c r="K77" i="40"/>
  <c r="K76" i="40"/>
  <c r="K75" i="40"/>
  <c r="L75" i="40" s="1"/>
  <c r="K74" i="40"/>
  <c r="K73" i="40"/>
  <c r="K72" i="40"/>
  <c r="L71" i="40"/>
  <c r="K71" i="40"/>
  <c r="K70" i="40"/>
  <c r="K69" i="40"/>
  <c r="K68" i="40"/>
  <c r="L67" i="40"/>
  <c r="K67" i="40"/>
  <c r="K66" i="40"/>
  <c r="K65" i="40"/>
  <c r="M64" i="40"/>
  <c r="L64" i="40"/>
  <c r="K64" i="40"/>
  <c r="K63" i="40"/>
  <c r="L63" i="40" s="1"/>
  <c r="K62" i="40"/>
  <c r="K61" i="40"/>
  <c r="L60" i="40"/>
  <c r="M60" i="40" s="1"/>
  <c r="K60" i="40"/>
  <c r="L59" i="40"/>
  <c r="K59" i="40"/>
  <c r="K58" i="40"/>
  <c r="K57" i="40"/>
  <c r="K56" i="40"/>
  <c r="L55" i="40"/>
  <c r="K55" i="40"/>
  <c r="K54" i="40"/>
  <c r="K53" i="40"/>
  <c r="K52" i="40"/>
  <c r="K51" i="40"/>
  <c r="L51" i="40" s="1"/>
  <c r="K50" i="40"/>
  <c r="K49" i="40"/>
  <c r="L48" i="40"/>
  <c r="K48" i="40"/>
  <c r="K47" i="40"/>
  <c r="L47" i="40" s="1"/>
  <c r="K46" i="40"/>
  <c r="K45" i="40"/>
  <c r="K44" i="40"/>
  <c r="L44" i="40" s="1"/>
  <c r="M44" i="40" s="1"/>
  <c r="L43" i="40"/>
  <c r="K43" i="40"/>
  <c r="K42" i="40"/>
  <c r="K41" i="40"/>
  <c r="K40" i="40"/>
  <c r="L39" i="40"/>
  <c r="K39" i="40"/>
  <c r="K38" i="40"/>
  <c r="K37" i="40"/>
  <c r="M36" i="40"/>
  <c r="K36" i="40"/>
  <c r="L36" i="40" s="1"/>
  <c r="L35" i="40"/>
  <c r="K35" i="40"/>
  <c r="K34" i="40"/>
  <c r="K33" i="40"/>
  <c r="M32" i="40"/>
  <c r="L32" i="40"/>
  <c r="K32" i="40"/>
  <c r="K31" i="40"/>
  <c r="L31" i="40" s="1"/>
  <c r="K30" i="40"/>
  <c r="L28" i="40" s="1"/>
  <c r="M28" i="40" s="1"/>
  <c r="K29" i="40"/>
  <c r="L27" i="40"/>
  <c r="K27" i="40"/>
  <c r="K26" i="40"/>
  <c r="K25" i="40"/>
  <c r="K24" i="40"/>
  <c r="K23" i="40"/>
  <c r="L23" i="40" s="1"/>
  <c r="K22" i="40"/>
  <c r="K21" i="40"/>
  <c r="L20" i="40"/>
  <c r="K20" i="40"/>
  <c r="K19" i="40"/>
  <c r="L19" i="40" s="1"/>
  <c r="K18" i="40"/>
  <c r="K17" i="40"/>
  <c r="K16" i="40"/>
  <c r="L16" i="40" s="1"/>
  <c r="M16" i="40" s="1"/>
  <c r="L15" i="40"/>
  <c r="K15" i="40"/>
  <c r="K14" i="40"/>
  <c r="K13" i="40"/>
  <c r="K12" i="40"/>
  <c r="L11" i="40"/>
  <c r="K11" i="40"/>
  <c r="K10" i="40"/>
  <c r="K9" i="40"/>
  <c r="M8" i="40"/>
  <c r="K8" i="40"/>
  <c r="L8" i="40" s="1"/>
  <c r="L7" i="40"/>
  <c r="K7" i="40"/>
  <c r="K6" i="40"/>
  <c r="K5" i="40"/>
  <c r="M4" i="40"/>
  <c r="L4" i="40"/>
  <c r="K4" i="40"/>
  <c r="K99" i="39"/>
  <c r="L99" i="39" s="1"/>
  <c r="K98" i="39"/>
  <c r="L96" i="39" s="1"/>
  <c r="M96" i="39" s="1"/>
  <c r="K97" i="39"/>
  <c r="K96" i="39"/>
  <c r="K95" i="39"/>
  <c r="L95" i="39" s="1"/>
  <c r="K94" i="39"/>
  <c r="K93" i="39"/>
  <c r="K92" i="39"/>
  <c r="L91" i="39"/>
  <c r="K91" i="39"/>
  <c r="K90" i="39"/>
  <c r="K89" i="39"/>
  <c r="K88" i="39"/>
  <c r="L87" i="39"/>
  <c r="K87" i="39"/>
  <c r="K86" i="39"/>
  <c r="K85" i="39"/>
  <c r="M84" i="39"/>
  <c r="L84" i="39"/>
  <c r="K84" i="39"/>
  <c r="K83" i="39"/>
  <c r="L83" i="39" s="1"/>
  <c r="K82" i="39"/>
  <c r="K81" i="39"/>
  <c r="L80" i="39"/>
  <c r="M80" i="39" s="1"/>
  <c r="K80" i="39"/>
  <c r="K79" i="39"/>
  <c r="L79" i="39" s="1"/>
  <c r="K78" i="39"/>
  <c r="K77" i="39"/>
  <c r="K76" i="39"/>
  <c r="L75" i="39"/>
  <c r="K75" i="39"/>
  <c r="K74" i="39"/>
  <c r="K73" i="39"/>
  <c r="M72" i="39"/>
  <c r="K72" i="39"/>
  <c r="L72" i="39" s="1"/>
  <c r="L71" i="39"/>
  <c r="K71" i="39"/>
  <c r="K70" i="39"/>
  <c r="K69" i="39"/>
  <c r="M68" i="39"/>
  <c r="L68" i="39"/>
  <c r="K68" i="39"/>
  <c r="K67" i="39"/>
  <c r="L67" i="39" s="1"/>
  <c r="K66" i="39"/>
  <c r="L64" i="39" s="1"/>
  <c r="M64" i="39" s="1"/>
  <c r="K65" i="39"/>
  <c r="K64" i="39"/>
  <c r="L63" i="39"/>
  <c r="K63" i="39"/>
  <c r="K62" i="39"/>
  <c r="K61" i="39"/>
  <c r="K60" i="39"/>
  <c r="L60" i="39" s="1"/>
  <c r="M60" i="39" s="1"/>
  <c r="L59" i="39"/>
  <c r="K59" i="39"/>
  <c r="K58" i="39"/>
  <c r="K57" i="39"/>
  <c r="K56" i="39"/>
  <c r="K55" i="39"/>
  <c r="L55" i="39" s="1"/>
  <c r="K54" i="39"/>
  <c r="K53" i="39"/>
  <c r="L52" i="39"/>
  <c r="K52" i="39"/>
  <c r="K51" i="39"/>
  <c r="L51" i="39" s="1"/>
  <c r="K50" i="39"/>
  <c r="K49" i="39"/>
  <c r="K48" i="39"/>
  <c r="L48" i="39" s="1"/>
  <c r="M48" i="39" s="1"/>
  <c r="L47" i="39"/>
  <c r="K47" i="39"/>
  <c r="K46" i="39"/>
  <c r="K45" i="39"/>
  <c r="K44" i="39"/>
  <c r="L43" i="39"/>
  <c r="K43" i="39"/>
  <c r="K42" i="39"/>
  <c r="K41" i="39"/>
  <c r="K40" i="39"/>
  <c r="L39" i="39"/>
  <c r="K39" i="39"/>
  <c r="K38" i="39"/>
  <c r="K37" i="39"/>
  <c r="M36" i="39"/>
  <c r="L36" i="39"/>
  <c r="K36" i="39"/>
  <c r="K35" i="39"/>
  <c r="L35" i="39" s="1"/>
  <c r="K34" i="39"/>
  <c r="K33" i="39"/>
  <c r="L32" i="39"/>
  <c r="M32" i="39" s="1"/>
  <c r="K32" i="39"/>
  <c r="K31" i="39"/>
  <c r="L31" i="39" s="1"/>
  <c r="K30" i="39"/>
  <c r="K29" i="39"/>
  <c r="L28" i="39" s="1"/>
  <c r="M28" i="39" s="1"/>
  <c r="K27" i="39"/>
  <c r="L27" i="39" s="1"/>
  <c r="K26" i="39"/>
  <c r="K25" i="39"/>
  <c r="L24" i="39"/>
  <c r="M24" i="39" s="1"/>
  <c r="K24" i="39"/>
  <c r="K23" i="39"/>
  <c r="L23" i="39" s="1"/>
  <c r="K22" i="39"/>
  <c r="K21" i="39"/>
  <c r="K20" i="39"/>
  <c r="L20" i="39" s="1"/>
  <c r="L19" i="39"/>
  <c r="K19" i="39"/>
  <c r="K18" i="39"/>
  <c r="K17" i="39"/>
  <c r="K16" i="39"/>
  <c r="L15" i="39"/>
  <c r="K15" i="39"/>
  <c r="K14" i="39"/>
  <c r="K13" i="39"/>
  <c r="M12" i="39"/>
  <c r="K12" i="39"/>
  <c r="L12" i="39" s="1"/>
  <c r="L11" i="39"/>
  <c r="K11" i="39"/>
  <c r="K10" i="39"/>
  <c r="K9" i="39"/>
  <c r="M8" i="39"/>
  <c r="L8" i="39"/>
  <c r="K8" i="39"/>
  <c r="K7" i="39"/>
  <c r="L7" i="39" s="1"/>
  <c r="K6" i="39"/>
  <c r="K5" i="39"/>
  <c r="L4" i="39"/>
  <c r="M4" i="39" s="1"/>
  <c r="K4" i="39"/>
  <c r="L99" i="38"/>
  <c r="K99" i="38"/>
  <c r="K98" i="38"/>
  <c r="K97" i="38"/>
  <c r="K96" i="38"/>
  <c r="L95" i="38"/>
  <c r="K95" i="38"/>
  <c r="K94" i="38"/>
  <c r="K93" i="38"/>
  <c r="K92" i="38"/>
  <c r="L92" i="38" s="1"/>
  <c r="M92" i="38" s="1"/>
  <c r="K91" i="38"/>
  <c r="L91" i="38" s="1"/>
  <c r="K90" i="38"/>
  <c r="K89" i="38"/>
  <c r="L88" i="38"/>
  <c r="M88" i="38" s="1"/>
  <c r="K88" i="38"/>
  <c r="K87" i="38"/>
  <c r="L87" i="38" s="1"/>
  <c r="K86" i="38"/>
  <c r="K85" i="38"/>
  <c r="K84" i="38"/>
  <c r="L84" i="38" s="1"/>
  <c r="L83" i="38"/>
  <c r="K83" i="38"/>
  <c r="K82" i="38"/>
  <c r="K81" i="38"/>
  <c r="K80" i="38"/>
  <c r="L79" i="38"/>
  <c r="K79" i="38"/>
  <c r="K78" i="38"/>
  <c r="K77" i="38"/>
  <c r="K76" i="38"/>
  <c r="L75" i="38"/>
  <c r="K75" i="38"/>
  <c r="K74" i="38"/>
  <c r="K73" i="38"/>
  <c r="M72" i="38"/>
  <c r="L72" i="38"/>
  <c r="K72" i="38"/>
  <c r="K71" i="38"/>
  <c r="L71" i="38" s="1"/>
  <c r="K70" i="38"/>
  <c r="L68" i="38" s="1"/>
  <c r="M68" i="38" s="1"/>
  <c r="K69" i="38"/>
  <c r="K68" i="38"/>
  <c r="K67" i="38"/>
  <c r="L67" i="38" s="1"/>
  <c r="K66" i="38"/>
  <c r="K65" i="38"/>
  <c r="K64" i="38"/>
  <c r="L63" i="38"/>
  <c r="K63" i="38"/>
  <c r="K62" i="38"/>
  <c r="K61" i="38"/>
  <c r="M60" i="38"/>
  <c r="K60" i="38"/>
  <c r="L60" i="38" s="1"/>
  <c r="L59" i="38"/>
  <c r="K59" i="38"/>
  <c r="K58" i="38"/>
  <c r="K57" i="38"/>
  <c r="M56" i="38"/>
  <c r="L56" i="38"/>
  <c r="K56" i="38"/>
  <c r="K55" i="38"/>
  <c r="L55" i="38" s="1"/>
  <c r="K54" i="38"/>
  <c r="K53" i="38"/>
  <c r="L52" i="38"/>
  <c r="M52" i="38" s="1"/>
  <c r="K52" i="38"/>
  <c r="K51" i="38"/>
  <c r="L51" i="38" s="1"/>
  <c r="K50" i="38"/>
  <c r="K49" i="38"/>
  <c r="K48" i="38"/>
  <c r="L47" i="38"/>
  <c r="K47" i="38"/>
  <c r="K46" i="38"/>
  <c r="K45" i="38"/>
  <c r="K44" i="38"/>
  <c r="L43" i="38"/>
  <c r="K43" i="38"/>
  <c r="K42" i="38"/>
  <c r="K41" i="38"/>
  <c r="M40" i="38"/>
  <c r="L40" i="38"/>
  <c r="K40" i="38"/>
  <c r="K39" i="38"/>
  <c r="L39" i="38" s="1"/>
  <c r="K38" i="38"/>
  <c r="L36" i="38" s="1"/>
  <c r="M36" i="38" s="1"/>
  <c r="K37" i="38"/>
  <c r="K36" i="38"/>
  <c r="K35" i="38"/>
  <c r="L35" i="38" s="1"/>
  <c r="K34" i="38"/>
  <c r="K33" i="38"/>
  <c r="K32" i="38"/>
  <c r="L31" i="38"/>
  <c r="K31" i="38"/>
  <c r="K30" i="38"/>
  <c r="K29" i="38"/>
  <c r="L28" i="38" s="1"/>
  <c r="M28" i="38"/>
  <c r="K27" i="38"/>
  <c r="L27" i="38" s="1"/>
  <c r="K26" i="38"/>
  <c r="K25" i="38"/>
  <c r="K24" i="38"/>
  <c r="L24" i="38" s="1"/>
  <c r="K23" i="38"/>
  <c r="L23" i="38" s="1"/>
  <c r="K22" i="38"/>
  <c r="K21" i="38"/>
  <c r="K20" i="38"/>
  <c r="L20" i="38" s="1"/>
  <c r="M20" i="38" s="1"/>
  <c r="L19" i="38"/>
  <c r="K19" i="38"/>
  <c r="K18" i="38"/>
  <c r="K17" i="38"/>
  <c r="K16" i="38"/>
  <c r="K15" i="38"/>
  <c r="L15" i="38" s="1"/>
  <c r="K14" i="38"/>
  <c r="K13" i="38"/>
  <c r="L12" i="38"/>
  <c r="M12" i="38" s="1"/>
  <c r="K12" i="38"/>
  <c r="K11" i="38"/>
  <c r="L11" i="38" s="1"/>
  <c r="K10" i="38"/>
  <c r="L8" i="38" s="1"/>
  <c r="M8" i="38" s="1"/>
  <c r="K9" i="38"/>
  <c r="K8" i="38"/>
  <c r="K7" i="38"/>
  <c r="L7" i="38" s="1"/>
  <c r="K6" i="38"/>
  <c r="K5" i="38"/>
  <c r="K4" i="38"/>
  <c r="L99" i="37"/>
  <c r="K99" i="37"/>
  <c r="K98" i="37"/>
  <c r="K97" i="37"/>
  <c r="K96" i="37"/>
  <c r="L96" i="37" s="1"/>
  <c r="M96" i="37" s="1"/>
  <c r="L95" i="37"/>
  <c r="K95" i="37"/>
  <c r="K94" i="37"/>
  <c r="K93" i="37"/>
  <c r="M92" i="37"/>
  <c r="L92" i="37"/>
  <c r="K92" i="37"/>
  <c r="K91" i="37"/>
  <c r="L91" i="37" s="1"/>
  <c r="K90" i="37"/>
  <c r="K89" i="37"/>
  <c r="K88" i="37"/>
  <c r="L88" i="37" s="1"/>
  <c r="K87" i="37"/>
  <c r="L87" i="37" s="1"/>
  <c r="K86" i="37"/>
  <c r="K85" i="37"/>
  <c r="K84" i="37"/>
  <c r="L84" i="37" s="1"/>
  <c r="M84" i="37" s="1"/>
  <c r="L83" i="37"/>
  <c r="K83" i="37"/>
  <c r="K82" i="37"/>
  <c r="K81" i="37"/>
  <c r="K80" i="37"/>
  <c r="K79" i="37"/>
  <c r="L79" i="37" s="1"/>
  <c r="K78" i="37"/>
  <c r="K77" i="37"/>
  <c r="L76" i="37"/>
  <c r="M76" i="37" s="1"/>
  <c r="K76" i="37"/>
  <c r="K75" i="37"/>
  <c r="L75" i="37" s="1"/>
  <c r="K74" i="37"/>
  <c r="L72" i="37" s="1"/>
  <c r="M72" i="37" s="1"/>
  <c r="K73" i="37"/>
  <c r="K72" i="37"/>
  <c r="K71" i="37"/>
  <c r="L71" i="37" s="1"/>
  <c r="K70" i="37"/>
  <c r="K69" i="37"/>
  <c r="K68" i="37"/>
  <c r="L67" i="37"/>
  <c r="K67" i="37"/>
  <c r="K66" i="37"/>
  <c r="K65" i="37"/>
  <c r="K64" i="37"/>
  <c r="L64" i="37" s="1"/>
  <c r="M64" i="37" s="1"/>
  <c r="L63" i="37"/>
  <c r="K63" i="37"/>
  <c r="K62" i="37"/>
  <c r="K61" i="37"/>
  <c r="M60" i="37"/>
  <c r="L60" i="37"/>
  <c r="K60" i="37"/>
  <c r="K59" i="37"/>
  <c r="L59" i="37" s="1"/>
  <c r="K58" i="37"/>
  <c r="K57" i="37"/>
  <c r="K56" i="37"/>
  <c r="L56" i="37" s="1"/>
  <c r="K55" i="37"/>
  <c r="L55" i="37" s="1"/>
  <c r="K54" i="37"/>
  <c r="K53" i="37"/>
  <c r="K52" i="37"/>
  <c r="L52" i="37" s="1"/>
  <c r="M52" i="37" s="1"/>
  <c r="L51" i="37"/>
  <c r="K51" i="37"/>
  <c r="K50" i="37"/>
  <c r="K49" i="37"/>
  <c r="K48" i="37"/>
  <c r="K47" i="37"/>
  <c r="L47" i="37" s="1"/>
  <c r="K46" i="37"/>
  <c r="K45" i="37"/>
  <c r="L44" i="37"/>
  <c r="M44" i="37" s="1"/>
  <c r="K44" i="37"/>
  <c r="K43" i="37"/>
  <c r="L43" i="37" s="1"/>
  <c r="K42" i="37"/>
  <c r="K41" i="37"/>
  <c r="K40" i="37"/>
  <c r="L39" i="37"/>
  <c r="K39" i="37"/>
  <c r="K38" i="37"/>
  <c r="K37" i="37"/>
  <c r="K36" i="37"/>
  <c r="L36" i="37" s="1"/>
  <c r="M36" i="37" s="1"/>
  <c r="K35" i="37"/>
  <c r="L35" i="37" s="1"/>
  <c r="K34" i="37"/>
  <c r="K33" i="37"/>
  <c r="L32" i="37"/>
  <c r="M32" i="37" s="1"/>
  <c r="K32" i="37"/>
  <c r="L31" i="37"/>
  <c r="K31" i="37"/>
  <c r="K30" i="37"/>
  <c r="L28" i="37" s="1"/>
  <c r="K29" i="37"/>
  <c r="M28" i="37"/>
  <c r="L27" i="37"/>
  <c r="K27" i="37"/>
  <c r="K26" i="37"/>
  <c r="K25" i="37"/>
  <c r="K24" i="37"/>
  <c r="L23" i="37"/>
  <c r="K23" i="37"/>
  <c r="K22" i="37"/>
  <c r="K21" i="37"/>
  <c r="L20" i="37" s="1"/>
  <c r="M20" i="37" s="1"/>
  <c r="K20" i="37"/>
  <c r="K19" i="37"/>
  <c r="L19" i="37" s="1"/>
  <c r="K18" i="37"/>
  <c r="K17" i="37"/>
  <c r="L16" i="37"/>
  <c r="M16" i="37" s="1"/>
  <c r="K16" i="37"/>
  <c r="K15" i="37"/>
  <c r="L15" i="37" s="1"/>
  <c r="K14" i="37"/>
  <c r="K13" i="37"/>
  <c r="K12" i="37"/>
  <c r="L11" i="37"/>
  <c r="K11" i="37"/>
  <c r="K10" i="37"/>
  <c r="K9" i="37"/>
  <c r="K8" i="37"/>
  <c r="L8" i="37" s="1"/>
  <c r="M8" i="37" s="1"/>
  <c r="K7" i="37"/>
  <c r="L7" i="37" s="1"/>
  <c r="K6" i="37"/>
  <c r="K5" i="37"/>
  <c r="L4" i="37"/>
  <c r="M4" i="37" s="1"/>
  <c r="K4" i="37"/>
  <c r="L99" i="36"/>
  <c r="K99" i="36"/>
  <c r="K98" i="36"/>
  <c r="K97" i="36"/>
  <c r="K96" i="36"/>
  <c r="K95" i="36"/>
  <c r="L95" i="36" s="1"/>
  <c r="K94" i="36"/>
  <c r="L92" i="36" s="1"/>
  <c r="M92" i="36" s="1"/>
  <c r="K93" i="36"/>
  <c r="K92" i="36"/>
  <c r="L91" i="36"/>
  <c r="K91" i="36"/>
  <c r="K90" i="36"/>
  <c r="K89" i="36"/>
  <c r="K88" i="36"/>
  <c r="L88" i="36" s="1"/>
  <c r="M88" i="36" s="1"/>
  <c r="K87" i="36"/>
  <c r="L87" i="36" s="1"/>
  <c r="K86" i="36"/>
  <c r="K85" i="36"/>
  <c r="L84" i="36"/>
  <c r="M84" i="36" s="1"/>
  <c r="K84" i="36"/>
  <c r="L83" i="36"/>
  <c r="K83" i="36"/>
  <c r="K82" i="36"/>
  <c r="K81" i="36"/>
  <c r="K80" i="36"/>
  <c r="K79" i="36"/>
  <c r="L79" i="36" s="1"/>
  <c r="K78" i="36"/>
  <c r="K77" i="36"/>
  <c r="L76" i="36" s="1"/>
  <c r="M76" i="36" s="1"/>
  <c r="K76" i="36"/>
  <c r="L75" i="36"/>
  <c r="K75" i="36"/>
  <c r="K74" i="36"/>
  <c r="K73" i="36"/>
  <c r="K72" i="36"/>
  <c r="L72" i="36" s="1"/>
  <c r="M72" i="36" s="1"/>
  <c r="K71" i="36"/>
  <c r="L71" i="36" s="1"/>
  <c r="K70" i="36"/>
  <c r="K68" i="36"/>
  <c r="L68" i="36" s="1"/>
  <c r="M68" i="36" s="1"/>
  <c r="K67" i="36"/>
  <c r="L67" i="36" s="1"/>
  <c r="K66" i="36"/>
  <c r="K65" i="36"/>
  <c r="L64" i="36"/>
  <c r="M64" i="36" s="1"/>
  <c r="K64" i="36"/>
  <c r="L63" i="36"/>
  <c r="K63" i="36"/>
  <c r="K62" i="36"/>
  <c r="L60" i="36" s="1"/>
  <c r="M60" i="36" s="1"/>
  <c r="K60" i="36"/>
  <c r="L59" i="36"/>
  <c r="K59" i="36"/>
  <c r="K58" i="36"/>
  <c r="K57" i="36"/>
  <c r="K56" i="36"/>
  <c r="L56" i="36" s="1"/>
  <c r="M56" i="36" s="1"/>
  <c r="K55" i="36"/>
  <c r="L55" i="36" s="1"/>
  <c r="K54" i="36"/>
  <c r="K53" i="36"/>
  <c r="L52" i="36"/>
  <c r="M52" i="36" s="1"/>
  <c r="K52" i="36"/>
  <c r="L51" i="36"/>
  <c r="K51" i="36"/>
  <c r="K50" i="36"/>
  <c r="K49" i="36"/>
  <c r="K48" i="36"/>
  <c r="K47" i="36"/>
  <c r="L47" i="36" s="1"/>
  <c r="K46" i="36"/>
  <c r="K45" i="36"/>
  <c r="L44" i="36" s="1"/>
  <c r="M44" i="36" s="1"/>
  <c r="K43" i="36"/>
  <c r="L43" i="36" s="1"/>
  <c r="K42" i="36"/>
  <c r="K41" i="36"/>
  <c r="L40" i="36" s="1"/>
  <c r="M40" i="36" s="1"/>
  <c r="K40" i="36"/>
  <c r="L39" i="36"/>
  <c r="K39" i="36"/>
  <c r="K38" i="36"/>
  <c r="K37" i="36"/>
  <c r="K36" i="36"/>
  <c r="L36" i="36" s="1"/>
  <c r="M36" i="36" s="1"/>
  <c r="K35" i="36"/>
  <c r="L35" i="36" s="1"/>
  <c r="K34" i="36"/>
  <c r="K33" i="36"/>
  <c r="L32" i="36"/>
  <c r="M32" i="36" s="1"/>
  <c r="K32" i="36"/>
  <c r="L31" i="36"/>
  <c r="K31" i="36"/>
  <c r="K30" i="36"/>
  <c r="L28" i="36" s="1"/>
  <c r="M28" i="36" s="1"/>
  <c r="K29" i="36"/>
  <c r="L27" i="36"/>
  <c r="K27" i="36"/>
  <c r="K26" i="36"/>
  <c r="K25" i="36"/>
  <c r="K24" i="36"/>
  <c r="L24" i="36" s="1"/>
  <c r="M24" i="36" s="1"/>
  <c r="K23" i="36"/>
  <c r="L23" i="36" s="1"/>
  <c r="K22" i="36"/>
  <c r="K21" i="36"/>
  <c r="L20" i="36"/>
  <c r="M20" i="36" s="1"/>
  <c r="K20" i="36"/>
  <c r="L19" i="36"/>
  <c r="K19" i="36"/>
  <c r="K18" i="36"/>
  <c r="L16" i="36" s="1"/>
  <c r="M16" i="36" s="1"/>
  <c r="K17" i="36"/>
  <c r="L15" i="36"/>
  <c r="K15" i="36"/>
  <c r="K14" i="36"/>
  <c r="K13" i="36"/>
  <c r="K12" i="36"/>
  <c r="L12" i="36" s="1"/>
  <c r="M12" i="36" s="1"/>
  <c r="K11" i="36"/>
  <c r="L11" i="36" s="1"/>
  <c r="K10" i="36"/>
  <c r="K9" i="36"/>
  <c r="L8" i="36"/>
  <c r="M8" i="36" s="1"/>
  <c r="K8" i="36"/>
  <c r="L7" i="36"/>
  <c r="K7" i="36"/>
  <c r="K6" i="36"/>
  <c r="K5" i="36"/>
  <c r="K4" i="36"/>
  <c r="K99" i="35"/>
  <c r="L99" i="35" s="1"/>
  <c r="K98" i="35"/>
  <c r="K97" i="35"/>
  <c r="L96" i="35" s="1"/>
  <c r="M96" i="35" s="1"/>
  <c r="K96" i="35"/>
  <c r="L95" i="35"/>
  <c r="K95" i="35"/>
  <c r="K94" i="35"/>
  <c r="K93" i="35"/>
  <c r="K92" i="35"/>
  <c r="L92" i="35" s="1"/>
  <c r="M92" i="35" s="1"/>
  <c r="K91" i="35"/>
  <c r="L91" i="35" s="1"/>
  <c r="K90" i="35"/>
  <c r="K89" i="35"/>
  <c r="L88" i="35"/>
  <c r="M88" i="35" s="1"/>
  <c r="K88" i="35"/>
  <c r="L87" i="35"/>
  <c r="K87" i="35"/>
  <c r="K86" i="35"/>
  <c r="K85" i="35"/>
  <c r="K84" i="35"/>
  <c r="K83" i="35"/>
  <c r="L83" i="35" s="1"/>
  <c r="K82" i="35"/>
  <c r="K81" i="35"/>
  <c r="L80" i="35" s="1"/>
  <c r="M80" i="35" s="1"/>
  <c r="K80" i="35"/>
  <c r="L79" i="35"/>
  <c r="K79" i="35"/>
  <c r="K78" i="35"/>
  <c r="K77" i="35"/>
  <c r="K76" i="35"/>
  <c r="L76" i="35" s="1"/>
  <c r="M76" i="35" s="1"/>
  <c r="K75" i="35"/>
  <c r="L75" i="35" s="1"/>
  <c r="K74" i="35"/>
  <c r="K73" i="35"/>
  <c r="L72" i="35"/>
  <c r="M72" i="35" s="1"/>
  <c r="K72" i="35"/>
  <c r="L71" i="35"/>
  <c r="K71" i="35"/>
  <c r="K70" i="35"/>
  <c r="K69" i="35"/>
  <c r="K68" i="35"/>
  <c r="K67" i="35"/>
  <c r="L67" i="35" s="1"/>
  <c r="K66" i="35"/>
  <c r="K65" i="35"/>
  <c r="L64" i="35" s="1"/>
  <c r="M64" i="35" s="1"/>
  <c r="K64" i="35"/>
  <c r="L63" i="35"/>
  <c r="K63" i="35"/>
  <c r="K62" i="35"/>
  <c r="L60" i="35"/>
  <c r="M60" i="35" s="1"/>
  <c r="K60" i="35"/>
  <c r="L59" i="35"/>
  <c r="K59" i="35"/>
  <c r="K58" i="35"/>
  <c r="K57" i="35"/>
  <c r="K56" i="35"/>
  <c r="K55" i="35"/>
  <c r="L55" i="35" s="1"/>
  <c r="K54" i="35"/>
  <c r="K53" i="35"/>
  <c r="L52" i="35" s="1"/>
  <c r="M52" i="35" s="1"/>
  <c r="K52" i="35"/>
  <c r="L51" i="35"/>
  <c r="K51" i="35"/>
  <c r="K50" i="35"/>
  <c r="K49" i="35"/>
  <c r="K48" i="35"/>
  <c r="L48" i="35" s="1"/>
  <c r="M48" i="35" s="1"/>
  <c r="K47" i="35"/>
  <c r="L47" i="35" s="1"/>
  <c r="K46" i="35"/>
  <c r="K45" i="35"/>
  <c r="L44" i="35"/>
  <c r="M44" i="35" s="1"/>
  <c r="K43" i="35"/>
  <c r="L43" i="35" s="1"/>
  <c r="K42" i="35"/>
  <c r="K41" i="35"/>
  <c r="L40" i="35"/>
  <c r="M40" i="35" s="1"/>
  <c r="K40" i="35"/>
  <c r="L39" i="35"/>
  <c r="K39" i="35"/>
  <c r="K38" i="35"/>
  <c r="K37" i="35"/>
  <c r="K36" i="35"/>
  <c r="K35" i="35"/>
  <c r="L35" i="35" s="1"/>
  <c r="K34" i="35"/>
  <c r="K33" i="35"/>
  <c r="L32" i="35" s="1"/>
  <c r="M32" i="35" s="1"/>
  <c r="K32" i="35"/>
  <c r="L31" i="35"/>
  <c r="K31" i="35"/>
  <c r="K30" i="35"/>
  <c r="L28" i="35" s="1"/>
  <c r="K29" i="35"/>
  <c r="M28" i="35"/>
  <c r="L27" i="35"/>
  <c r="K27" i="35"/>
  <c r="K26" i="35"/>
  <c r="K25" i="35"/>
  <c r="K24" i="35"/>
  <c r="K23" i="35"/>
  <c r="L23" i="35" s="1"/>
  <c r="K22" i="35"/>
  <c r="K21" i="35"/>
  <c r="L20" i="35" s="1"/>
  <c r="M20" i="35" s="1"/>
  <c r="K20" i="35"/>
  <c r="L19" i="35"/>
  <c r="K19" i="35"/>
  <c r="K18" i="35"/>
  <c r="K17" i="35"/>
  <c r="K16" i="35"/>
  <c r="L16" i="35" s="1"/>
  <c r="M16" i="35" s="1"/>
  <c r="K15" i="35"/>
  <c r="L15" i="35" s="1"/>
  <c r="K14" i="35"/>
  <c r="K13" i="35"/>
  <c r="L12" i="35"/>
  <c r="M12" i="35" s="1"/>
  <c r="K12" i="35"/>
  <c r="L11" i="35"/>
  <c r="K11" i="35"/>
  <c r="K10" i="35"/>
  <c r="K9" i="35"/>
  <c r="K8" i="35"/>
  <c r="K7" i="35"/>
  <c r="L7" i="35" s="1"/>
  <c r="K6" i="35"/>
  <c r="K5" i="35"/>
  <c r="L4" i="35" s="1"/>
  <c r="M4" i="35" s="1"/>
  <c r="K4" i="35"/>
  <c r="L99" i="34"/>
  <c r="K99" i="34"/>
  <c r="K98" i="34"/>
  <c r="K97" i="34"/>
  <c r="K96" i="34"/>
  <c r="L96" i="34" s="1"/>
  <c r="M96" i="34" s="1"/>
  <c r="K95" i="34"/>
  <c r="L95" i="34" s="1"/>
  <c r="K94" i="34"/>
  <c r="K93" i="34"/>
  <c r="L92" i="34"/>
  <c r="M92" i="34" s="1"/>
  <c r="K92" i="34"/>
  <c r="L91" i="34"/>
  <c r="K91" i="34"/>
  <c r="K90" i="34"/>
  <c r="K89" i="34"/>
  <c r="K88" i="34"/>
  <c r="K87" i="34"/>
  <c r="L87" i="34" s="1"/>
  <c r="K86" i="34"/>
  <c r="K85" i="34"/>
  <c r="L84" i="34" s="1"/>
  <c r="M84" i="34" s="1"/>
  <c r="K84" i="34"/>
  <c r="L83" i="34"/>
  <c r="K83" i="34"/>
  <c r="K82" i="34"/>
  <c r="K81" i="34"/>
  <c r="K80" i="34"/>
  <c r="L80" i="34" s="1"/>
  <c r="M80" i="34" s="1"/>
  <c r="K79" i="34"/>
  <c r="L79" i="34" s="1"/>
  <c r="K78" i="34"/>
  <c r="K77" i="34"/>
  <c r="L76" i="34"/>
  <c r="M76" i="34" s="1"/>
  <c r="K76" i="34"/>
  <c r="L75" i="34"/>
  <c r="K75" i="34"/>
  <c r="K74" i="34"/>
  <c r="K73" i="34"/>
  <c r="K72" i="34"/>
  <c r="K71" i="34"/>
  <c r="L71" i="34" s="1"/>
  <c r="K70" i="34"/>
  <c r="K69" i="34"/>
  <c r="L68" i="34" s="1"/>
  <c r="M68" i="34" s="1"/>
  <c r="K68" i="34"/>
  <c r="L67" i="34"/>
  <c r="K67" i="34"/>
  <c r="K66" i="34"/>
  <c r="K65" i="34"/>
  <c r="K64" i="34"/>
  <c r="L64" i="34" s="1"/>
  <c r="M64" i="34" s="1"/>
  <c r="K63" i="34"/>
  <c r="L63" i="34" s="1"/>
  <c r="K62" i="34"/>
  <c r="K61" i="34"/>
  <c r="L60" i="34"/>
  <c r="M60" i="34" s="1"/>
  <c r="K60" i="34"/>
  <c r="L59" i="34"/>
  <c r="K59" i="34"/>
  <c r="K58" i="34"/>
  <c r="K57" i="34"/>
  <c r="K56" i="34"/>
  <c r="K55" i="34"/>
  <c r="L55" i="34" s="1"/>
  <c r="K54" i="34"/>
  <c r="K53" i="34"/>
  <c r="L52" i="34" s="1"/>
  <c r="M52" i="34" s="1"/>
  <c r="K52" i="34"/>
  <c r="L51" i="34"/>
  <c r="K51" i="34"/>
  <c r="K50" i="34"/>
  <c r="K49" i="34"/>
  <c r="K48" i="34"/>
  <c r="L48" i="34" s="1"/>
  <c r="M48" i="34" s="1"/>
  <c r="K47" i="34"/>
  <c r="L47" i="34" s="1"/>
  <c r="K46" i="34"/>
  <c r="K45" i="34"/>
  <c r="L44" i="34"/>
  <c r="M44" i="34" s="1"/>
  <c r="K44" i="34"/>
  <c r="L43" i="34"/>
  <c r="K43" i="34"/>
  <c r="K42" i="34"/>
  <c r="K41" i="34"/>
  <c r="K40" i="34"/>
  <c r="K39" i="34"/>
  <c r="L39" i="34" s="1"/>
  <c r="K38" i="34"/>
  <c r="K37" i="34"/>
  <c r="L36" i="34" s="1"/>
  <c r="M36" i="34" s="1"/>
  <c r="K36" i="34"/>
  <c r="L35" i="34"/>
  <c r="K35" i="34"/>
  <c r="K34" i="34"/>
  <c r="K33" i="34"/>
  <c r="K32" i="34"/>
  <c r="L32" i="34" s="1"/>
  <c r="M32" i="34" s="1"/>
  <c r="K31" i="34"/>
  <c r="L31" i="34" s="1"/>
  <c r="K30" i="34"/>
  <c r="K29" i="34"/>
  <c r="L28" i="34"/>
  <c r="M28" i="34" s="1"/>
  <c r="K27" i="34"/>
  <c r="L27" i="34" s="1"/>
  <c r="K26" i="34"/>
  <c r="K25" i="34"/>
  <c r="L24" i="34"/>
  <c r="M24" i="34" s="1"/>
  <c r="K24" i="34"/>
  <c r="L23" i="34"/>
  <c r="K23" i="34"/>
  <c r="K22" i="34"/>
  <c r="K21" i="34"/>
  <c r="K20" i="34"/>
  <c r="K19" i="34"/>
  <c r="L19" i="34" s="1"/>
  <c r="K18" i="34"/>
  <c r="K17" i="34"/>
  <c r="L16" i="34" s="1"/>
  <c r="M16" i="34" s="1"/>
  <c r="K16" i="34"/>
  <c r="L15" i="34"/>
  <c r="K15" i="34"/>
  <c r="K14" i="34"/>
  <c r="K13" i="34"/>
  <c r="K12" i="34"/>
  <c r="L12" i="34" s="1"/>
  <c r="M12" i="34" s="1"/>
  <c r="K11" i="34"/>
  <c r="L11" i="34" s="1"/>
  <c r="K10" i="34"/>
  <c r="K9" i="34"/>
  <c r="L8" i="34"/>
  <c r="M8" i="34" s="1"/>
  <c r="K8" i="34"/>
  <c r="L7" i="34"/>
  <c r="K7" i="34"/>
  <c r="K6" i="34"/>
  <c r="K5" i="34"/>
  <c r="K4" i="34"/>
  <c r="K99" i="33"/>
  <c r="L99" i="33" s="1"/>
  <c r="K98" i="33"/>
  <c r="K97" i="33"/>
  <c r="L96" i="33" s="1"/>
  <c r="M96" i="33" s="1"/>
  <c r="K96" i="33"/>
  <c r="L95" i="33"/>
  <c r="K95" i="33"/>
  <c r="K94" i="33"/>
  <c r="K93" i="33"/>
  <c r="K92" i="33"/>
  <c r="L92" i="33" s="1"/>
  <c r="M92" i="33" s="1"/>
  <c r="K91" i="33"/>
  <c r="L91" i="33" s="1"/>
  <c r="K90" i="33"/>
  <c r="K89" i="33"/>
  <c r="L88" i="33"/>
  <c r="M88" i="33" s="1"/>
  <c r="K88" i="33"/>
  <c r="L87" i="33"/>
  <c r="K87" i="33"/>
  <c r="K86" i="33"/>
  <c r="K85" i="33"/>
  <c r="K84" i="33"/>
  <c r="K83" i="33"/>
  <c r="L83" i="33" s="1"/>
  <c r="K82" i="33"/>
  <c r="K81" i="33"/>
  <c r="L80" i="33" s="1"/>
  <c r="M80" i="33" s="1"/>
  <c r="K80" i="33"/>
  <c r="L79" i="33"/>
  <c r="K79" i="33"/>
  <c r="K78" i="33"/>
  <c r="K77" i="33"/>
  <c r="K76" i="33"/>
  <c r="L76" i="33" s="1"/>
  <c r="M76" i="33" s="1"/>
  <c r="K75" i="33"/>
  <c r="L75" i="33" s="1"/>
  <c r="K74" i="33"/>
  <c r="K73" i="33"/>
  <c r="L72" i="33"/>
  <c r="M72" i="33" s="1"/>
  <c r="K72" i="33"/>
  <c r="L71" i="33"/>
  <c r="K71" i="33"/>
  <c r="K70" i="33"/>
  <c r="K69" i="33"/>
  <c r="K68" i="33"/>
  <c r="K67" i="33"/>
  <c r="L67" i="33" s="1"/>
  <c r="K66" i="33"/>
  <c r="K65" i="33"/>
  <c r="L64" i="33" s="1"/>
  <c r="M64" i="33" s="1"/>
  <c r="K64" i="33"/>
  <c r="L63" i="33"/>
  <c r="K63" i="33"/>
  <c r="K62" i="33"/>
  <c r="K61" i="33"/>
  <c r="K60" i="33"/>
  <c r="L60" i="33" s="1"/>
  <c r="M60" i="33" s="1"/>
  <c r="K59" i="33"/>
  <c r="L59" i="33" s="1"/>
  <c r="K58" i="33"/>
  <c r="K57" i="33"/>
  <c r="L56" i="33"/>
  <c r="M56" i="33" s="1"/>
  <c r="K56" i="33"/>
  <c r="L55" i="33"/>
  <c r="K55" i="33"/>
  <c r="K54" i="33"/>
  <c r="K53" i="33"/>
  <c r="K52" i="33"/>
  <c r="K51" i="33"/>
  <c r="L51" i="33" s="1"/>
  <c r="K50" i="33"/>
  <c r="K49" i="33"/>
  <c r="L48" i="33" s="1"/>
  <c r="M48" i="33" s="1"/>
  <c r="K48" i="33"/>
  <c r="L47" i="33"/>
  <c r="K47" i="33"/>
  <c r="K46" i="33"/>
  <c r="K45" i="33"/>
  <c r="K44" i="33"/>
  <c r="L44" i="33" s="1"/>
  <c r="M44" i="33" s="1"/>
  <c r="K43" i="33"/>
  <c r="L43" i="33" s="1"/>
  <c r="K42" i="33"/>
  <c r="K41" i="33"/>
  <c r="L40" i="33"/>
  <c r="M40" i="33" s="1"/>
  <c r="K40" i="33"/>
  <c r="L39" i="33"/>
  <c r="K39" i="33"/>
  <c r="K38" i="33"/>
  <c r="K37" i="33"/>
  <c r="K36" i="33"/>
  <c r="K35" i="33"/>
  <c r="L35" i="33" s="1"/>
  <c r="K34" i="33"/>
  <c r="K33" i="33"/>
  <c r="L32" i="33" s="1"/>
  <c r="M32" i="33" s="1"/>
  <c r="K32" i="33"/>
  <c r="L31" i="33"/>
  <c r="K31" i="33"/>
  <c r="K30" i="33"/>
  <c r="K29" i="33"/>
  <c r="L28" i="33" s="1"/>
  <c r="M28" i="33" s="1"/>
  <c r="L27" i="33"/>
  <c r="K27" i="33"/>
  <c r="K26" i="33"/>
  <c r="K25" i="33"/>
  <c r="K24" i="33"/>
  <c r="K23" i="33"/>
  <c r="L23" i="33" s="1"/>
  <c r="K22" i="33"/>
  <c r="K21" i="33"/>
  <c r="L20" i="33" s="1"/>
  <c r="M20" i="33" s="1"/>
  <c r="K20" i="33"/>
  <c r="L19" i="33"/>
  <c r="K19" i="33"/>
  <c r="K18" i="33"/>
  <c r="K17" i="33"/>
  <c r="K16" i="33"/>
  <c r="L16" i="33" s="1"/>
  <c r="M16" i="33" s="1"/>
  <c r="K15" i="33"/>
  <c r="L15" i="33" s="1"/>
  <c r="K14" i="33"/>
  <c r="K13" i="33"/>
  <c r="L12" i="33"/>
  <c r="M12" i="33" s="1"/>
  <c r="K12" i="33"/>
  <c r="L11" i="33"/>
  <c r="K11" i="33"/>
  <c r="K10" i="33"/>
  <c r="K9" i="33"/>
  <c r="K8" i="33"/>
  <c r="K7" i="33"/>
  <c r="L7" i="33" s="1"/>
  <c r="K6" i="33"/>
  <c r="K5" i="33"/>
  <c r="L4" i="33" s="1"/>
  <c r="M4" i="33" s="1"/>
  <c r="K4" i="33"/>
  <c r="L99" i="32"/>
  <c r="K99" i="32"/>
  <c r="K98" i="32"/>
  <c r="K97" i="32"/>
  <c r="K96" i="32"/>
  <c r="L96" i="32" s="1"/>
  <c r="M96" i="32" s="1"/>
  <c r="K95" i="32"/>
  <c r="L95" i="32" s="1"/>
  <c r="K94" i="32"/>
  <c r="K93" i="32"/>
  <c r="L92" i="32"/>
  <c r="M92" i="32" s="1"/>
  <c r="K92" i="32"/>
  <c r="L91" i="32"/>
  <c r="K91" i="32"/>
  <c r="K90" i="32"/>
  <c r="K89" i="32"/>
  <c r="K88" i="32"/>
  <c r="K87" i="32"/>
  <c r="L87" i="32" s="1"/>
  <c r="K86" i="32"/>
  <c r="K85" i="32"/>
  <c r="L84" i="32" s="1"/>
  <c r="M84" i="32" s="1"/>
  <c r="K84" i="32"/>
  <c r="L83" i="32"/>
  <c r="K83" i="32"/>
  <c r="K82" i="32"/>
  <c r="K81" i="32"/>
  <c r="K80" i="32"/>
  <c r="L80" i="32" s="1"/>
  <c r="M80" i="32" s="1"/>
  <c r="K79" i="32"/>
  <c r="L79" i="32" s="1"/>
  <c r="K78" i="32"/>
  <c r="K77" i="32"/>
  <c r="L76" i="32"/>
  <c r="M76" i="32" s="1"/>
  <c r="K76" i="32"/>
  <c r="L75" i="32"/>
  <c r="K75" i="32"/>
  <c r="K74" i="32"/>
  <c r="K73" i="32"/>
  <c r="K72" i="32"/>
  <c r="K71" i="32"/>
  <c r="L71" i="32" s="1"/>
  <c r="K70" i="32"/>
  <c r="K69" i="32"/>
  <c r="L68" i="32" s="1"/>
  <c r="M68" i="32" s="1"/>
  <c r="K68" i="32"/>
  <c r="L67" i="32"/>
  <c r="K67" i="32"/>
  <c r="K66" i="32"/>
  <c r="K65" i="32"/>
  <c r="K64" i="32"/>
  <c r="L64" i="32" s="1"/>
  <c r="M64" i="32" s="1"/>
  <c r="K63" i="32"/>
  <c r="L63" i="32" s="1"/>
  <c r="K62" i="32"/>
  <c r="K61" i="32"/>
  <c r="L60" i="32"/>
  <c r="M60" i="32" s="1"/>
  <c r="K60" i="32"/>
  <c r="L59" i="32"/>
  <c r="K59" i="32"/>
  <c r="K58" i="32"/>
  <c r="K57" i="32"/>
  <c r="K56" i="32"/>
  <c r="K55" i="32"/>
  <c r="L55" i="32" s="1"/>
  <c r="K54" i="32"/>
  <c r="K53" i="32"/>
  <c r="L52" i="32" s="1"/>
  <c r="M52" i="32" s="1"/>
  <c r="K52" i="32"/>
  <c r="L51" i="32"/>
  <c r="K51" i="32"/>
  <c r="K50" i="32"/>
  <c r="K49" i="32"/>
  <c r="K48" i="32"/>
  <c r="L48" i="32" s="1"/>
  <c r="M48" i="32" s="1"/>
  <c r="K47" i="32"/>
  <c r="L47" i="32" s="1"/>
  <c r="K46" i="32"/>
  <c r="K45" i="32"/>
  <c r="L44" i="32"/>
  <c r="M44" i="32" s="1"/>
  <c r="K44" i="32"/>
  <c r="L43" i="32"/>
  <c r="K43" i="32"/>
  <c r="K42" i="32"/>
  <c r="K41" i="32"/>
  <c r="K40" i="32"/>
  <c r="K39" i="32"/>
  <c r="L39" i="32" s="1"/>
  <c r="K38" i="32"/>
  <c r="K37" i="32"/>
  <c r="L36" i="32" s="1"/>
  <c r="M36" i="32" s="1"/>
  <c r="K36" i="32"/>
  <c r="L35" i="32"/>
  <c r="K35" i="32"/>
  <c r="K34" i="32"/>
  <c r="K33" i="32"/>
  <c r="K32" i="32"/>
  <c r="L32" i="32" s="1"/>
  <c r="M32" i="32" s="1"/>
  <c r="K31" i="32"/>
  <c r="L31" i="32" s="1"/>
  <c r="K30" i="32"/>
  <c r="K29" i="32"/>
  <c r="L28" i="32"/>
  <c r="M28" i="32" s="1"/>
  <c r="K27" i="32"/>
  <c r="L27" i="32" s="1"/>
  <c r="K26" i="32"/>
  <c r="K25" i="32"/>
  <c r="L24" i="32"/>
  <c r="M24" i="32" s="1"/>
  <c r="K24" i="32"/>
  <c r="L23" i="32"/>
  <c r="K23" i="32"/>
  <c r="K22" i="32"/>
  <c r="K21" i="32"/>
  <c r="K20" i="32"/>
  <c r="K19" i="32"/>
  <c r="L19" i="32" s="1"/>
  <c r="K18" i="32"/>
  <c r="K17" i="32"/>
  <c r="L16" i="32" s="1"/>
  <c r="M16" i="32" s="1"/>
  <c r="K16" i="32"/>
  <c r="L15" i="32"/>
  <c r="K15" i="32"/>
  <c r="K14" i="32"/>
  <c r="K13" i="32"/>
  <c r="K12" i="32"/>
  <c r="L12" i="32" s="1"/>
  <c r="M12" i="32" s="1"/>
  <c r="K11" i="32"/>
  <c r="L11" i="32" s="1"/>
  <c r="K10" i="32"/>
  <c r="K9" i="32"/>
  <c r="L8" i="32"/>
  <c r="M8" i="32" s="1"/>
  <c r="K8" i="32"/>
  <c r="L7" i="32"/>
  <c r="K7" i="32"/>
  <c r="K6" i="32"/>
  <c r="K5" i="32"/>
  <c r="K4" i="32"/>
  <c r="K99" i="31"/>
  <c r="L99" i="31" s="1"/>
  <c r="K98" i="31"/>
  <c r="K97" i="31"/>
  <c r="L96" i="31" s="1"/>
  <c r="M96" i="31" s="1"/>
  <c r="K96" i="31"/>
  <c r="L95" i="31"/>
  <c r="K95" i="31"/>
  <c r="K94" i="31"/>
  <c r="K93" i="31"/>
  <c r="K92" i="31"/>
  <c r="L92" i="31" s="1"/>
  <c r="M92" i="31" s="1"/>
  <c r="K91" i="31"/>
  <c r="L91" i="31" s="1"/>
  <c r="K90" i="31"/>
  <c r="K89" i="31"/>
  <c r="L88" i="31"/>
  <c r="M88" i="31" s="1"/>
  <c r="K88" i="31"/>
  <c r="L87" i="31"/>
  <c r="K87" i="31"/>
  <c r="K86" i="31"/>
  <c r="K85" i="31"/>
  <c r="K84" i="31"/>
  <c r="K83" i="31"/>
  <c r="L83" i="31" s="1"/>
  <c r="K82" i="31"/>
  <c r="K81" i="31"/>
  <c r="L80" i="31" s="1"/>
  <c r="M80" i="31" s="1"/>
  <c r="K80" i="31"/>
  <c r="L79" i="31"/>
  <c r="K79" i="31"/>
  <c r="K78" i="31"/>
  <c r="K77" i="31"/>
  <c r="K76" i="31"/>
  <c r="L76" i="31" s="1"/>
  <c r="M76" i="31" s="1"/>
  <c r="K75" i="31"/>
  <c r="L75" i="31" s="1"/>
  <c r="K74" i="31"/>
  <c r="K73" i="31"/>
  <c r="L72" i="31"/>
  <c r="M72" i="31" s="1"/>
  <c r="K72" i="31"/>
  <c r="L71" i="31"/>
  <c r="K71" i="31"/>
  <c r="K70" i="31"/>
  <c r="K69" i="31"/>
  <c r="K68" i="31"/>
  <c r="K67" i="31"/>
  <c r="L67" i="31" s="1"/>
  <c r="K66" i="31"/>
  <c r="K65" i="31"/>
  <c r="L64" i="31" s="1"/>
  <c r="M64" i="31" s="1"/>
  <c r="K64" i="31"/>
  <c r="L63" i="31"/>
  <c r="K63" i="31"/>
  <c r="K62" i="31"/>
  <c r="K61" i="31"/>
  <c r="K60" i="31"/>
  <c r="L60" i="31" s="1"/>
  <c r="M60" i="31" s="1"/>
  <c r="K59" i="31"/>
  <c r="L59" i="31" s="1"/>
  <c r="K58" i="31"/>
  <c r="K57" i="31"/>
  <c r="L56" i="31"/>
  <c r="M56" i="31" s="1"/>
  <c r="K56" i="31"/>
  <c r="L55" i="31"/>
  <c r="K55" i="31"/>
  <c r="K54" i="31"/>
  <c r="K53" i="31"/>
  <c r="K52" i="31"/>
  <c r="K51" i="31"/>
  <c r="L51" i="31" s="1"/>
  <c r="K50" i="31"/>
  <c r="K49" i="31"/>
  <c r="L48" i="31" s="1"/>
  <c r="M48" i="31" s="1"/>
  <c r="K48" i="31"/>
  <c r="L47" i="31"/>
  <c r="K47" i="31"/>
  <c r="K46" i="31"/>
  <c r="K45" i="31"/>
  <c r="K44" i="31"/>
  <c r="L44" i="31" s="1"/>
  <c r="M44" i="31" s="1"/>
  <c r="K43" i="31"/>
  <c r="L43" i="31" s="1"/>
  <c r="K42" i="31"/>
  <c r="K41" i="31"/>
  <c r="L40" i="31"/>
  <c r="M40" i="31" s="1"/>
  <c r="K40" i="31"/>
  <c r="L39" i="31"/>
  <c r="K39" i="31"/>
  <c r="K38" i="31"/>
  <c r="K37" i="31"/>
  <c r="K36" i="31"/>
  <c r="K35" i="31"/>
  <c r="L35" i="31" s="1"/>
  <c r="K34" i="31"/>
  <c r="K33" i="31"/>
  <c r="L32" i="31" s="1"/>
  <c r="M32" i="31" s="1"/>
  <c r="K32" i="31"/>
  <c r="L31" i="31"/>
  <c r="K31" i="31"/>
  <c r="K30" i="31"/>
  <c r="L28" i="31" s="1"/>
  <c r="K29" i="31"/>
  <c r="M28" i="31"/>
  <c r="L27" i="31"/>
  <c r="K27" i="31"/>
  <c r="K26" i="31"/>
  <c r="K25" i="31"/>
  <c r="K24" i="31"/>
  <c r="K23" i="31"/>
  <c r="L23" i="31" s="1"/>
  <c r="K22" i="31"/>
  <c r="K21" i="31"/>
  <c r="L20" i="31" s="1"/>
  <c r="M20" i="31" s="1"/>
  <c r="K20" i="31"/>
  <c r="L19" i="31"/>
  <c r="K19" i="31"/>
  <c r="K18" i="31"/>
  <c r="K17" i="31"/>
  <c r="K16" i="31"/>
  <c r="L16" i="31" s="1"/>
  <c r="M16" i="31" s="1"/>
  <c r="K15" i="31"/>
  <c r="L15" i="31" s="1"/>
  <c r="K14" i="31"/>
  <c r="K13" i="31"/>
  <c r="L12" i="31"/>
  <c r="M12" i="31" s="1"/>
  <c r="K12" i="31"/>
  <c r="L11" i="31"/>
  <c r="K11" i="31"/>
  <c r="K10" i="31"/>
  <c r="K9" i="31"/>
  <c r="K8" i="31"/>
  <c r="K7" i="31"/>
  <c r="L7" i="31" s="1"/>
  <c r="K6" i="31"/>
  <c r="K5" i="31"/>
  <c r="L4" i="31" s="1"/>
  <c r="M4" i="31" s="1"/>
  <c r="K4" i="31"/>
  <c r="L99" i="30"/>
  <c r="K99" i="30"/>
  <c r="K98" i="30"/>
  <c r="K97" i="30"/>
  <c r="K96" i="30"/>
  <c r="L96" i="30" s="1"/>
  <c r="M96" i="30" s="1"/>
  <c r="K95" i="30"/>
  <c r="L95" i="30" s="1"/>
  <c r="K94" i="30"/>
  <c r="K93" i="30"/>
  <c r="L92" i="30"/>
  <c r="M92" i="30" s="1"/>
  <c r="K92" i="30"/>
  <c r="L91" i="30"/>
  <c r="K91" i="30"/>
  <c r="K90" i="30"/>
  <c r="K89" i="30"/>
  <c r="K88" i="30"/>
  <c r="K87" i="30"/>
  <c r="L87" i="30" s="1"/>
  <c r="K86" i="30"/>
  <c r="K85" i="30"/>
  <c r="L84" i="30" s="1"/>
  <c r="M84" i="30" s="1"/>
  <c r="K84" i="30"/>
  <c r="L83" i="30"/>
  <c r="K83" i="30"/>
  <c r="K82" i="30"/>
  <c r="K81" i="30"/>
  <c r="K80" i="30"/>
  <c r="L80" i="30" s="1"/>
  <c r="M80" i="30" s="1"/>
  <c r="K79" i="30"/>
  <c r="L79" i="30" s="1"/>
  <c r="K78" i="30"/>
  <c r="K77" i="30"/>
  <c r="L76" i="30"/>
  <c r="M76" i="30" s="1"/>
  <c r="K76" i="30"/>
  <c r="L75" i="30"/>
  <c r="K75" i="30"/>
  <c r="K74" i="30"/>
  <c r="K73" i="30"/>
  <c r="K72" i="30"/>
  <c r="K71" i="30"/>
  <c r="L71" i="30" s="1"/>
  <c r="K70" i="30"/>
  <c r="K69" i="30"/>
  <c r="L68" i="30" s="1"/>
  <c r="M68" i="30" s="1"/>
  <c r="K68" i="30"/>
  <c r="L67" i="30"/>
  <c r="K67" i="30"/>
  <c r="K66" i="30"/>
  <c r="K65" i="30"/>
  <c r="K64" i="30"/>
  <c r="L64" i="30" s="1"/>
  <c r="M64" i="30" s="1"/>
  <c r="K63" i="30"/>
  <c r="L63" i="30" s="1"/>
  <c r="K62" i="30"/>
  <c r="K61" i="30"/>
  <c r="L60" i="30"/>
  <c r="M60" i="30" s="1"/>
  <c r="K60" i="30"/>
  <c r="L59" i="30"/>
  <c r="K59" i="30"/>
  <c r="K58" i="30"/>
  <c r="K57" i="30"/>
  <c r="K56" i="30"/>
  <c r="K55" i="30"/>
  <c r="L55" i="30" s="1"/>
  <c r="K54" i="30"/>
  <c r="K53" i="30"/>
  <c r="L52" i="30" s="1"/>
  <c r="M52" i="30" s="1"/>
  <c r="K52" i="30"/>
  <c r="L51" i="30"/>
  <c r="K51" i="30"/>
  <c r="K50" i="30"/>
  <c r="K49" i="30"/>
  <c r="K48" i="30"/>
  <c r="L48" i="30" s="1"/>
  <c r="M48" i="30" s="1"/>
  <c r="K47" i="30"/>
  <c r="L47" i="30" s="1"/>
  <c r="K46" i="30"/>
  <c r="K45" i="30"/>
  <c r="L44" i="30"/>
  <c r="M44" i="30" s="1"/>
  <c r="K44" i="30"/>
  <c r="L43" i="30"/>
  <c r="K43" i="30"/>
  <c r="K42" i="30"/>
  <c r="K41" i="30"/>
  <c r="K40" i="30"/>
  <c r="K39" i="30"/>
  <c r="L39" i="30" s="1"/>
  <c r="K38" i="30"/>
  <c r="K37" i="30"/>
  <c r="L36" i="30" s="1"/>
  <c r="M36" i="30" s="1"/>
  <c r="K36" i="30"/>
  <c r="L35" i="30"/>
  <c r="K35" i="30"/>
  <c r="K34" i="30"/>
  <c r="K33" i="30"/>
  <c r="K32" i="30"/>
  <c r="L32" i="30" s="1"/>
  <c r="M32" i="30" s="1"/>
  <c r="K31" i="30"/>
  <c r="L31" i="30" s="1"/>
  <c r="K30" i="30"/>
  <c r="K29" i="30"/>
  <c r="L28" i="30"/>
  <c r="M28" i="30" s="1"/>
  <c r="K27" i="30"/>
  <c r="L27" i="30" s="1"/>
  <c r="K26" i="30"/>
  <c r="K25" i="30"/>
  <c r="L24" i="30"/>
  <c r="M24" i="30" s="1"/>
  <c r="K24" i="30"/>
  <c r="L23" i="30"/>
  <c r="K23" i="30"/>
  <c r="K22" i="30"/>
  <c r="K21" i="30"/>
  <c r="K20" i="30"/>
  <c r="K19" i="30"/>
  <c r="L19" i="30" s="1"/>
  <c r="K18" i="30"/>
  <c r="K17" i="30"/>
  <c r="L16" i="30" s="1"/>
  <c r="M16" i="30" s="1"/>
  <c r="K16" i="30"/>
  <c r="L15" i="30"/>
  <c r="K15" i="30"/>
  <c r="K14" i="30"/>
  <c r="K13" i="30"/>
  <c r="K12" i="30"/>
  <c r="L12" i="30" s="1"/>
  <c r="M12" i="30" s="1"/>
  <c r="K11" i="30"/>
  <c r="L11" i="30" s="1"/>
  <c r="K10" i="30"/>
  <c r="K9" i="30"/>
  <c r="L8" i="30"/>
  <c r="M8" i="30" s="1"/>
  <c r="K8" i="30"/>
  <c r="L7" i="30"/>
  <c r="K7" i="30"/>
  <c r="K6" i="30"/>
  <c r="K5" i="30"/>
  <c r="K4" i="30"/>
  <c r="K99" i="29"/>
  <c r="L99" i="29" s="1"/>
  <c r="K98" i="29"/>
  <c r="K97" i="29"/>
  <c r="L96" i="29" s="1"/>
  <c r="M96" i="29" s="1"/>
  <c r="K96" i="29"/>
  <c r="L95" i="29"/>
  <c r="K95" i="29"/>
  <c r="K94" i="29"/>
  <c r="K93" i="29"/>
  <c r="K92" i="29"/>
  <c r="L92" i="29" s="1"/>
  <c r="M92" i="29" s="1"/>
  <c r="K91" i="29"/>
  <c r="L91" i="29" s="1"/>
  <c r="K90" i="29"/>
  <c r="K89" i="29"/>
  <c r="L88" i="29"/>
  <c r="M88" i="29" s="1"/>
  <c r="K88" i="29"/>
  <c r="L87" i="29"/>
  <c r="K87" i="29"/>
  <c r="K86" i="29"/>
  <c r="K85" i="29"/>
  <c r="K84" i="29"/>
  <c r="K83" i="29"/>
  <c r="L83" i="29" s="1"/>
  <c r="K82" i="29"/>
  <c r="K81" i="29"/>
  <c r="L80" i="29" s="1"/>
  <c r="M80" i="29" s="1"/>
  <c r="K80" i="29"/>
  <c r="L79" i="29"/>
  <c r="K79" i="29"/>
  <c r="K78" i="29"/>
  <c r="K77" i="29"/>
  <c r="K76" i="29"/>
  <c r="L76" i="29" s="1"/>
  <c r="M76" i="29" s="1"/>
  <c r="K75" i="29"/>
  <c r="L75" i="29" s="1"/>
  <c r="K74" i="29"/>
  <c r="K73" i="29"/>
  <c r="L72" i="29"/>
  <c r="M72" i="29" s="1"/>
  <c r="K72" i="29"/>
  <c r="L71" i="29"/>
  <c r="K71" i="29"/>
  <c r="K70" i="29"/>
  <c r="K69" i="29"/>
  <c r="K68" i="29"/>
  <c r="K67" i="29"/>
  <c r="L67" i="29" s="1"/>
  <c r="K66" i="29"/>
  <c r="K65" i="29"/>
  <c r="L64" i="29" s="1"/>
  <c r="M64" i="29" s="1"/>
  <c r="K64" i="29"/>
  <c r="L63" i="29"/>
  <c r="K63" i="29"/>
  <c r="K62" i="29"/>
  <c r="L60" i="29"/>
  <c r="M60" i="29" s="1"/>
  <c r="K60" i="29"/>
  <c r="L59" i="29"/>
  <c r="K59" i="29"/>
  <c r="K58" i="29"/>
  <c r="L56" i="29" s="1"/>
  <c r="M56" i="29" s="1"/>
  <c r="K56" i="29"/>
  <c r="L55" i="29"/>
  <c r="K55" i="29"/>
  <c r="K54" i="29"/>
  <c r="K53" i="29"/>
  <c r="K52" i="29"/>
  <c r="L52" i="29" s="1"/>
  <c r="M52" i="29" s="1"/>
  <c r="K51" i="29"/>
  <c r="L51" i="29" s="1"/>
  <c r="K50" i="29"/>
  <c r="K49" i="29"/>
  <c r="L48" i="29"/>
  <c r="M48" i="29" s="1"/>
  <c r="K48" i="29"/>
  <c r="L47" i="29"/>
  <c r="K47" i="29"/>
  <c r="K46" i="29"/>
  <c r="K45" i="29"/>
  <c r="K44" i="29"/>
  <c r="K43" i="29"/>
  <c r="L43" i="29" s="1"/>
  <c r="K42" i="29"/>
  <c r="K41" i="29"/>
  <c r="L40" i="29" s="1"/>
  <c r="M40" i="29" s="1"/>
  <c r="K40" i="29"/>
  <c r="L39" i="29"/>
  <c r="K39" i="29"/>
  <c r="K38" i="29"/>
  <c r="K37" i="29"/>
  <c r="K36" i="29"/>
  <c r="L36" i="29" s="1"/>
  <c r="M36" i="29" s="1"/>
  <c r="K35" i="29"/>
  <c r="L35" i="29" s="1"/>
  <c r="K34" i="29"/>
  <c r="K33" i="29"/>
  <c r="L32" i="29"/>
  <c r="M32" i="29" s="1"/>
  <c r="K32" i="29"/>
  <c r="L31" i="29"/>
  <c r="K31" i="29"/>
  <c r="K30" i="29"/>
  <c r="K29" i="29"/>
  <c r="L27" i="29"/>
  <c r="K27" i="29"/>
  <c r="K26" i="29"/>
  <c r="L24" i="29" s="1"/>
  <c r="M24" i="29" s="1"/>
  <c r="K25" i="29"/>
  <c r="L23" i="29"/>
  <c r="K23" i="29"/>
  <c r="K22" i="29"/>
  <c r="K21" i="29"/>
  <c r="L19" i="29"/>
  <c r="K19" i="29"/>
  <c r="K18" i="29"/>
  <c r="K17" i="29"/>
  <c r="K16" i="29"/>
  <c r="L16" i="29" s="1"/>
  <c r="M16" i="29" s="1"/>
  <c r="K15" i="29"/>
  <c r="L15" i="29" s="1"/>
  <c r="K14" i="29"/>
  <c r="K13" i="29"/>
  <c r="L12" i="29"/>
  <c r="M12" i="29" s="1"/>
  <c r="K12" i="29"/>
  <c r="L11" i="29"/>
  <c r="K11" i="29"/>
  <c r="K10" i="29"/>
  <c r="K9" i="29"/>
  <c r="K8" i="29"/>
  <c r="K7" i="29"/>
  <c r="L7" i="29" s="1"/>
  <c r="K6" i="29"/>
  <c r="K5" i="29"/>
  <c r="L4" i="29" s="1"/>
  <c r="K4" i="29"/>
  <c r="L99" i="28"/>
  <c r="K99" i="28"/>
  <c r="K98" i="28"/>
  <c r="K97" i="28"/>
  <c r="K96" i="28"/>
  <c r="L96" i="28" s="1"/>
  <c r="M96" i="28" s="1"/>
  <c r="K95" i="28"/>
  <c r="L95" i="28" s="1"/>
  <c r="K94" i="28"/>
  <c r="K93" i="28"/>
  <c r="L92" i="28"/>
  <c r="M92" i="28" s="1"/>
  <c r="K92" i="28"/>
  <c r="L91" i="28"/>
  <c r="K91" i="28"/>
  <c r="K90" i="28"/>
  <c r="K89" i="28"/>
  <c r="K88" i="28"/>
  <c r="K87" i="28"/>
  <c r="L87" i="28" s="1"/>
  <c r="K86" i="28"/>
  <c r="K85" i="28"/>
  <c r="L84" i="28" s="1"/>
  <c r="M84" i="28" s="1"/>
  <c r="K84" i="28"/>
  <c r="L83" i="28"/>
  <c r="K83" i="28"/>
  <c r="K82" i="28"/>
  <c r="K81" i="28"/>
  <c r="K80" i="28"/>
  <c r="L80" i="28" s="1"/>
  <c r="M80" i="28" s="1"/>
  <c r="K79" i="28"/>
  <c r="L79" i="28" s="1"/>
  <c r="K78" i="28"/>
  <c r="K77" i="28"/>
  <c r="L76" i="28" s="1"/>
  <c r="K76" i="28"/>
  <c r="L75" i="28"/>
  <c r="M72" i="28" s="1"/>
  <c r="K75" i="28"/>
  <c r="K74" i="28"/>
  <c r="K73" i="28"/>
  <c r="K72" i="28"/>
  <c r="L72" i="28" s="1"/>
  <c r="K71" i="28"/>
  <c r="L71" i="28" s="1"/>
  <c r="K70" i="28"/>
  <c r="K69" i="28"/>
  <c r="L68" i="28"/>
  <c r="K68" i="28"/>
  <c r="L67" i="28"/>
  <c r="K67" i="28"/>
  <c r="K66" i="28"/>
  <c r="K65" i="28"/>
  <c r="K64" i="28"/>
  <c r="L64" i="28" s="1"/>
  <c r="M64" i="28" s="1"/>
  <c r="K63" i="28"/>
  <c r="L63" i="28" s="1"/>
  <c r="K62" i="28"/>
  <c r="K61" i="28"/>
  <c r="L60" i="28" s="1"/>
  <c r="K60" i="28"/>
  <c r="L59" i="28"/>
  <c r="K59" i="28"/>
  <c r="K58" i="28"/>
  <c r="K57" i="28"/>
  <c r="M56" i="28"/>
  <c r="K56" i="28"/>
  <c r="L56" i="28" s="1"/>
  <c r="K55" i="28"/>
  <c r="L55" i="28" s="1"/>
  <c r="K54" i="28"/>
  <c r="K53" i="28"/>
  <c r="L52" i="28"/>
  <c r="K52" i="28"/>
  <c r="L51" i="28"/>
  <c r="K51" i="28"/>
  <c r="K50" i="28"/>
  <c r="K49" i="28"/>
  <c r="K48" i="28"/>
  <c r="L48" i="28" s="1"/>
  <c r="M48" i="28" s="1"/>
  <c r="K47" i="28"/>
  <c r="L47" i="28" s="1"/>
  <c r="K46" i="28"/>
  <c r="K45" i="28"/>
  <c r="L44" i="28" s="1"/>
  <c r="K44" i="28"/>
  <c r="L43" i="28"/>
  <c r="K43" i="28"/>
  <c r="K42" i="28"/>
  <c r="K41" i="28"/>
  <c r="M40" i="28"/>
  <c r="K40" i="28"/>
  <c r="L40" i="28" s="1"/>
  <c r="K39" i="28"/>
  <c r="L39" i="28" s="1"/>
  <c r="K38" i="28"/>
  <c r="K37" i="28"/>
  <c r="L36" i="28"/>
  <c r="K36" i="28"/>
  <c r="L35" i="28"/>
  <c r="K35" i="28"/>
  <c r="K34" i="28"/>
  <c r="K33" i="28"/>
  <c r="K32" i="28"/>
  <c r="L32" i="28" s="1"/>
  <c r="M32" i="28" s="1"/>
  <c r="K31" i="28"/>
  <c r="L31" i="28" s="1"/>
  <c r="K30" i="28"/>
  <c r="K29" i="28"/>
  <c r="L28" i="28" s="1"/>
  <c r="K27" i="28"/>
  <c r="L27" i="28" s="1"/>
  <c r="K26" i="28"/>
  <c r="K25" i="28"/>
  <c r="L24" i="28"/>
  <c r="K24" i="28"/>
  <c r="L23" i="28"/>
  <c r="K23" i="28"/>
  <c r="K22" i="28"/>
  <c r="K21" i="28"/>
  <c r="K20" i="28"/>
  <c r="L20" i="28" s="1"/>
  <c r="M20" i="28" s="1"/>
  <c r="K19" i="28"/>
  <c r="L19" i="28" s="1"/>
  <c r="K18" i="28"/>
  <c r="K17" i="28"/>
  <c r="L16" i="28"/>
  <c r="M16" i="28" s="1"/>
  <c r="K16" i="28"/>
  <c r="L15" i="28"/>
  <c r="K15" i="28"/>
  <c r="K14" i="28"/>
  <c r="K13" i="28"/>
  <c r="K12" i="28"/>
  <c r="K11" i="28"/>
  <c r="L11" i="28" s="1"/>
  <c r="K10" i="28"/>
  <c r="K9" i="28"/>
  <c r="L8" i="28"/>
  <c r="K8" i="28"/>
  <c r="L7" i="28"/>
  <c r="K7" i="28"/>
  <c r="K6" i="28"/>
  <c r="K5" i="28"/>
  <c r="K4" i="28"/>
  <c r="K99" i="27"/>
  <c r="L99" i="27" s="1"/>
  <c r="K98" i="27"/>
  <c r="K97" i="27"/>
  <c r="L96" i="27"/>
  <c r="K96" i="27"/>
  <c r="L95" i="27"/>
  <c r="K95" i="27"/>
  <c r="K94" i="27"/>
  <c r="K93" i="27"/>
  <c r="K92" i="27"/>
  <c r="K91" i="27"/>
  <c r="L91" i="27" s="1"/>
  <c r="K90" i="27"/>
  <c r="K89" i="27"/>
  <c r="L88" i="27" s="1"/>
  <c r="M88" i="27" s="1"/>
  <c r="K88" i="27"/>
  <c r="L87" i="27"/>
  <c r="K87" i="27"/>
  <c r="K86" i="27"/>
  <c r="K85" i="27"/>
  <c r="K84" i="27"/>
  <c r="L84" i="27" s="1"/>
  <c r="M84" i="27" s="1"/>
  <c r="K83" i="27"/>
  <c r="L83" i="27" s="1"/>
  <c r="K82" i="27"/>
  <c r="K81" i="27"/>
  <c r="L80" i="27"/>
  <c r="M80" i="27" s="1"/>
  <c r="K80" i="27"/>
  <c r="L79" i="27"/>
  <c r="K79" i="27"/>
  <c r="K78" i="27"/>
  <c r="K77" i="27"/>
  <c r="K76" i="27"/>
  <c r="K75" i="27"/>
  <c r="L75" i="27" s="1"/>
  <c r="K74" i="27"/>
  <c r="K73" i="27"/>
  <c r="L72" i="27"/>
  <c r="K72" i="27"/>
  <c r="L71" i="27"/>
  <c r="K71" i="27"/>
  <c r="K70" i="27"/>
  <c r="K69" i="27"/>
  <c r="K68" i="27"/>
  <c r="K67" i="27"/>
  <c r="L67" i="27" s="1"/>
  <c r="K66" i="27"/>
  <c r="K65" i="27"/>
  <c r="L64" i="27"/>
  <c r="K64" i="27"/>
  <c r="L63" i="27"/>
  <c r="K63" i="27"/>
  <c r="K62" i="27"/>
  <c r="K61" i="27"/>
  <c r="K60" i="27"/>
  <c r="K59" i="27"/>
  <c r="L59" i="27" s="1"/>
  <c r="K58" i="27"/>
  <c r="K57" i="27"/>
  <c r="L56" i="27" s="1"/>
  <c r="M56" i="27" s="1"/>
  <c r="K56" i="27"/>
  <c r="L55" i="27"/>
  <c r="K55" i="27"/>
  <c r="K54" i="27"/>
  <c r="K53" i="27"/>
  <c r="K52" i="27"/>
  <c r="L52" i="27" s="1"/>
  <c r="M52" i="27" s="1"/>
  <c r="K51" i="27"/>
  <c r="L51" i="27" s="1"/>
  <c r="K50" i="27"/>
  <c r="K49" i="27"/>
  <c r="L48" i="27"/>
  <c r="M48" i="27" s="1"/>
  <c r="K48" i="27"/>
  <c r="L47" i="27"/>
  <c r="K47" i="27"/>
  <c r="K46" i="27"/>
  <c r="K45" i="27"/>
  <c r="K44" i="27"/>
  <c r="K43" i="27"/>
  <c r="L43" i="27" s="1"/>
  <c r="K42" i="27"/>
  <c r="K41" i="27"/>
  <c r="L40" i="27"/>
  <c r="K40" i="27"/>
  <c r="L39" i="27"/>
  <c r="K39" i="27"/>
  <c r="K38" i="27"/>
  <c r="K37" i="27"/>
  <c r="K36" i="27"/>
  <c r="K35" i="27"/>
  <c r="L35" i="27" s="1"/>
  <c r="K34" i="27"/>
  <c r="K33" i="27"/>
  <c r="L32" i="27"/>
  <c r="K32" i="27"/>
  <c r="L31" i="27"/>
  <c r="K31" i="27"/>
  <c r="K30" i="27"/>
  <c r="K29" i="27"/>
  <c r="L28" i="27" s="1"/>
  <c r="M28" i="27"/>
  <c r="L27" i="27"/>
  <c r="K27" i="27"/>
  <c r="K26" i="27"/>
  <c r="K25" i="27"/>
  <c r="K24" i="27"/>
  <c r="K23" i="27"/>
  <c r="L23" i="27" s="1"/>
  <c r="K22" i="27"/>
  <c r="K21" i="27"/>
  <c r="L20" i="27"/>
  <c r="K20" i="27"/>
  <c r="L19" i="27"/>
  <c r="K19" i="27"/>
  <c r="K18" i="27"/>
  <c r="K17" i="27"/>
  <c r="K16" i="27"/>
  <c r="K15" i="27"/>
  <c r="L15" i="27" s="1"/>
  <c r="K14" i="27"/>
  <c r="K13" i="27"/>
  <c r="L12" i="27" s="1"/>
  <c r="M12" i="27" s="1"/>
  <c r="K12" i="27"/>
  <c r="L11" i="27"/>
  <c r="K11" i="27"/>
  <c r="K10" i="27"/>
  <c r="K9" i="27"/>
  <c r="K8" i="27"/>
  <c r="L8" i="27" s="1"/>
  <c r="M8" i="27" s="1"/>
  <c r="K7" i="27"/>
  <c r="L7" i="27" s="1"/>
  <c r="K6" i="27"/>
  <c r="K5" i="27"/>
  <c r="L4" i="27"/>
  <c r="M4" i="27" s="1"/>
  <c r="K4" i="27"/>
  <c r="L99" i="26"/>
  <c r="K99" i="26"/>
  <c r="K98" i="26"/>
  <c r="K97" i="26"/>
  <c r="K96" i="26"/>
  <c r="K95" i="26"/>
  <c r="L95" i="26" s="1"/>
  <c r="K94" i="26"/>
  <c r="K93" i="26"/>
  <c r="L92" i="26"/>
  <c r="K92" i="26"/>
  <c r="L91" i="26"/>
  <c r="K91" i="26"/>
  <c r="K90" i="26"/>
  <c r="K89" i="26"/>
  <c r="K88" i="26"/>
  <c r="K87" i="26"/>
  <c r="L87" i="26" s="1"/>
  <c r="K86" i="26"/>
  <c r="K85" i="26"/>
  <c r="L84" i="26"/>
  <c r="K84" i="26"/>
  <c r="L83" i="26"/>
  <c r="K83" i="26"/>
  <c r="K82" i="26"/>
  <c r="K81" i="26"/>
  <c r="K80" i="26"/>
  <c r="K79" i="26"/>
  <c r="L79" i="26" s="1"/>
  <c r="K78" i="26"/>
  <c r="K77" i="26"/>
  <c r="L76" i="26" s="1"/>
  <c r="M76" i="26" s="1"/>
  <c r="K76" i="26"/>
  <c r="L75" i="26"/>
  <c r="K75" i="26"/>
  <c r="K74" i="26"/>
  <c r="K73" i="26"/>
  <c r="K72" i="26"/>
  <c r="L72" i="26" s="1"/>
  <c r="M72" i="26" s="1"/>
  <c r="K71" i="26"/>
  <c r="L71" i="26" s="1"/>
  <c r="K70" i="26"/>
  <c r="K69" i="26"/>
  <c r="L68" i="26"/>
  <c r="M68" i="26" s="1"/>
  <c r="K68" i="26"/>
  <c r="L67" i="26"/>
  <c r="K67" i="26"/>
  <c r="K66" i="26"/>
  <c r="K65" i="26"/>
  <c r="K64" i="26"/>
  <c r="K63" i="26"/>
  <c r="L63" i="26" s="1"/>
  <c r="K62" i="26"/>
  <c r="K60" i="26"/>
  <c r="L60" i="26" s="1"/>
  <c r="M60" i="26" s="1"/>
  <c r="K59" i="26"/>
  <c r="L59" i="26" s="1"/>
  <c r="K58" i="26"/>
  <c r="K57" i="26"/>
  <c r="L56" i="26"/>
  <c r="K56" i="26"/>
  <c r="L55" i="26"/>
  <c r="K55" i="26"/>
  <c r="K54" i="26"/>
  <c r="K53" i="26"/>
  <c r="K52" i="26"/>
  <c r="K51" i="26"/>
  <c r="L51" i="26" s="1"/>
  <c r="K50" i="26"/>
  <c r="K49" i="26"/>
  <c r="L48" i="26"/>
  <c r="K48" i="26"/>
  <c r="L47" i="26"/>
  <c r="K47" i="26"/>
  <c r="K46" i="26"/>
  <c r="K45" i="26"/>
  <c r="K44" i="26"/>
  <c r="K43" i="26"/>
  <c r="L43" i="26" s="1"/>
  <c r="K42" i="26"/>
  <c r="K41" i="26"/>
  <c r="L40" i="26" s="1"/>
  <c r="M40" i="26" s="1"/>
  <c r="K40" i="26"/>
  <c r="L39" i="26"/>
  <c r="K39" i="26"/>
  <c r="K38" i="26"/>
  <c r="K37" i="26"/>
  <c r="K36" i="26"/>
  <c r="L36" i="26" s="1"/>
  <c r="M36" i="26" s="1"/>
  <c r="K35" i="26"/>
  <c r="L35" i="26" s="1"/>
  <c r="K34" i="26"/>
  <c r="K33" i="26"/>
  <c r="L32" i="26"/>
  <c r="M32" i="26" s="1"/>
  <c r="K32" i="26"/>
  <c r="L31" i="26"/>
  <c r="K31" i="26"/>
  <c r="K30" i="26"/>
  <c r="L28" i="26" s="1"/>
  <c r="M28" i="26" s="1"/>
  <c r="K29" i="26"/>
  <c r="L27" i="26"/>
  <c r="K27" i="26"/>
  <c r="K26" i="26"/>
  <c r="K25" i="26"/>
  <c r="L24" i="26" s="1"/>
  <c r="M24" i="26"/>
  <c r="L23" i="26"/>
  <c r="K23" i="26"/>
  <c r="K22" i="26"/>
  <c r="K21" i="26"/>
  <c r="K20" i="26"/>
  <c r="K19" i="26"/>
  <c r="L19" i="26" s="1"/>
  <c r="K18" i="26"/>
  <c r="K17" i="26"/>
  <c r="L16" i="26" s="1"/>
  <c r="M16" i="26" s="1"/>
  <c r="K16" i="26"/>
  <c r="L15" i="26"/>
  <c r="K15" i="26"/>
  <c r="K14" i="26"/>
  <c r="K13" i="26"/>
  <c r="K12" i="26"/>
  <c r="L12" i="26" s="1"/>
  <c r="M12" i="26" s="1"/>
  <c r="K11" i="26"/>
  <c r="L11" i="26" s="1"/>
  <c r="K10" i="26"/>
  <c r="K9" i="26"/>
  <c r="L8" i="26"/>
  <c r="M8" i="26" s="1"/>
  <c r="K8" i="26"/>
  <c r="L7" i="26"/>
  <c r="K7" i="26"/>
  <c r="K6" i="26"/>
  <c r="K5" i="26"/>
  <c r="K4" i="26"/>
  <c r="K99" i="25"/>
  <c r="L99" i="25" s="1"/>
  <c r="K98" i="25"/>
  <c r="K97" i="25"/>
  <c r="L96" i="25"/>
  <c r="K96" i="25"/>
  <c r="L95" i="25"/>
  <c r="K95" i="25"/>
  <c r="K94" i="25"/>
  <c r="K93" i="25"/>
  <c r="K92" i="25"/>
  <c r="K91" i="25"/>
  <c r="L91" i="25" s="1"/>
  <c r="K90" i="25"/>
  <c r="K89" i="25"/>
  <c r="L88" i="25"/>
  <c r="K88" i="25"/>
  <c r="L87" i="25"/>
  <c r="K87" i="25"/>
  <c r="K86" i="25"/>
  <c r="K85" i="25"/>
  <c r="K84" i="25"/>
  <c r="K83" i="25"/>
  <c r="L83" i="25" s="1"/>
  <c r="K82" i="25"/>
  <c r="K81" i="25"/>
  <c r="L80" i="25" s="1"/>
  <c r="M80" i="25" s="1"/>
  <c r="K80" i="25"/>
  <c r="L79" i="25"/>
  <c r="K79" i="25"/>
  <c r="K78" i="25"/>
  <c r="K77" i="25"/>
  <c r="K76" i="25"/>
  <c r="L76" i="25" s="1"/>
  <c r="M76" i="25" s="1"/>
  <c r="K75" i="25"/>
  <c r="L75" i="25" s="1"/>
  <c r="K74" i="25"/>
  <c r="K73" i="25"/>
  <c r="L72" i="25"/>
  <c r="M72" i="25" s="1"/>
  <c r="K72" i="25"/>
  <c r="L71" i="25"/>
  <c r="K71" i="25"/>
  <c r="K70" i="25"/>
  <c r="K69" i="25"/>
  <c r="K68" i="25"/>
  <c r="K67" i="25"/>
  <c r="L67" i="25" s="1"/>
  <c r="K66" i="25"/>
  <c r="K65" i="25"/>
  <c r="L64" i="25"/>
  <c r="K64" i="25"/>
  <c r="L63" i="25"/>
  <c r="K63" i="25"/>
  <c r="K62" i="25"/>
  <c r="K61" i="25"/>
  <c r="K60" i="25"/>
  <c r="K59" i="25"/>
  <c r="L59" i="25" s="1"/>
  <c r="K58" i="25"/>
  <c r="K57" i="25"/>
  <c r="L56" i="25"/>
  <c r="K56" i="25"/>
  <c r="L55" i="25"/>
  <c r="K55" i="25"/>
  <c r="K54" i="25"/>
  <c r="K53" i="25"/>
  <c r="K52" i="25"/>
  <c r="K51" i="25"/>
  <c r="L51" i="25" s="1"/>
  <c r="K50" i="25"/>
  <c r="K49" i="25"/>
  <c r="L48" i="25" s="1"/>
  <c r="M48" i="25" s="1"/>
  <c r="K48" i="25"/>
  <c r="L47" i="25"/>
  <c r="K47" i="25"/>
  <c r="K46" i="25"/>
  <c r="K45" i="25"/>
  <c r="K44" i="25"/>
  <c r="L44" i="25" s="1"/>
  <c r="M44" i="25" s="1"/>
  <c r="K43" i="25"/>
  <c r="L43" i="25" s="1"/>
  <c r="K42" i="25"/>
  <c r="K41" i="25"/>
  <c r="L40" i="25"/>
  <c r="M40" i="25" s="1"/>
  <c r="K40" i="25"/>
  <c r="L39" i="25"/>
  <c r="K39" i="25"/>
  <c r="K38" i="25"/>
  <c r="K37" i="25"/>
  <c r="K36" i="25"/>
  <c r="K35" i="25"/>
  <c r="L35" i="25" s="1"/>
  <c r="K34" i="25"/>
  <c r="K33" i="25"/>
  <c r="L32" i="25"/>
  <c r="K32" i="25"/>
  <c r="L31" i="25"/>
  <c r="K31" i="25"/>
  <c r="K30" i="25"/>
  <c r="K29" i="25"/>
  <c r="L28" i="25" s="1"/>
  <c r="M28" i="25" s="1"/>
  <c r="L27" i="25"/>
  <c r="K27" i="25"/>
  <c r="K26" i="25"/>
  <c r="K25" i="25"/>
  <c r="K24" i="25"/>
  <c r="K23" i="25"/>
  <c r="L23" i="25" s="1"/>
  <c r="K22" i="25"/>
  <c r="K21" i="25"/>
  <c r="L20" i="25"/>
  <c r="K20" i="25"/>
  <c r="L19" i="25"/>
  <c r="K19" i="25"/>
  <c r="K18" i="25"/>
  <c r="K17" i="25"/>
  <c r="K16" i="25"/>
  <c r="K15" i="25"/>
  <c r="L15" i="25" s="1"/>
  <c r="K14" i="25"/>
  <c r="K13" i="25"/>
  <c r="L12" i="25"/>
  <c r="K12" i="25"/>
  <c r="L11" i="25"/>
  <c r="K11" i="25"/>
  <c r="K10" i="25"/>
  <c r="K9" i="25"/>
  <c r="K8" i="25"/>
  <c r="K7" i="25"/>
  <c r="L7" i="25" s="1"/>
  <c r="K6" i="25"/>
  <c r="K5" i="25"/>
  <c r="L4" i="25" s="1"/>
  <c r="M4" i="25" s="1"/>
  <c r="K4" i="25"/>
  <c r="L99" i="24"/>
  <c r="K99" i="24"/>
  <c r="K98" i="24"/>
  <c r="K97" i="24"/>
  <c r="K96" i="24"/>
  <c r="L96" i="24" s="1"/>
  <c r="M96" i="24" s="1"/>
  <c r="K95" i="24"/>
  <c r="L95" i="24" s="1"/>
  <c r="K94" i="24"/>
  <c r="K93" i="24"/>
  <c r="L92" i="24"/>
  <c r="M92" i="24" s="1"/>
  <c r="K92" i="24"/>
  <c r="L91" i="24"/>
  <c r="K91" i="24"/>
  <c r="K90" i="24"/>
  <c r="K89" i="24"/>
  <c r="K88" i="24"/>
  <c r="K87" i="24"/>
  <c r="L87" i="24" s="1"/>
  <c r="K86" i="24"/>
  <c r="K85" i="24"/>
  <c r="L84" i="24"/>
  <c r="K84" i="24"/>
  <c r="L83" i="24"/>
  <c r="K83" i="24"/>
  <c r="K82" i="24"/>
  <c r="K81" i="24"/>
  <c r="K80" i="24"/>
  <c r="K79" i="24"/>
  <c r="L79" i="24" s="1"/>
  <c r="K78" i="24"/>
  <c r="K77" i="24"/>
  <c r="L76" i="24"/>
  <c r="K76" i="24"/>
  <c r="L75" i="24"/>
  <c r="K75" i="24"/>
  <c r="K74" i="24"/>
  <c r="K73" i="24"/>
  <c r="K72" i="24"/>
  <c r="K71" i="24"/>
  <c r="L71" i="24" s="1"/>
  <c r="K70" i="24"/>
  <c r="K69" i="24"/>
  <c r="L68" i="24" s="1"/>
  <c r="M68" i="24" s="1"/>
  <c r="K68" i="24"/>
  <c r="L67" i="24"/>
  <c r="K67" i="24"/>
  <c r="K66" i="24"/>
  <c r="K65" i="24"/>
  <c r="K64" i="24"/>
  <c r="L64" i="24" s="1"/>
  <c r="M64" i="24" s="1"/>
  <c r="K63" i="24"/>
  <c r="L63" i="24" s="1"/>
  <c r="K62" i="24"/>
  <c r="K61" i="24"/>
  <c r="L60" i="24"/>
  <c r="M60" i="24" s="1"/>
  <c r="K60" i="24"/>
  <c r="L59" i="24"/>
  <c r="K59" i="24"/>
  <c r="K58" i="24"/>
  <c r="K57" i="24"/>
  <c r="K56" i="24"/>
  <c r="K55" i="24"/>
  <c r="L55" i="24" s="1"/>
  <c r="K54" i="24"/>
  <c r="K53" i="24"/>
  <c r="L52" i="24"/>
  <c r="K52" i="24"/>
  <c r="L51" i="24"/>
  <c r="K51" i="24"/>
  <c r="K50" i="24"/>
  <c r="K49" i="24"/>
  <c r="K48" i="24"/>
  <c r="K47" i="24"/>
  <c r="L47" i="24" s="1"/>
  <c r="K46" i="24"/>
  <c r="K45" i="24"/>
  <c r="L44" i="24"/>
  <c r="K44" i="24"/>
  <c r="L43" i="24"/>
  <c r="K43" i="24"/>
  <c r="K42" i="24"/>
  <c r="K41" i="24"/>
  <c r="K40" i="24"/>
  <c r="K39" i="24"/>
  <c r="L39" i="24" s="1"/>
  <c r="K38" i="24"/>
  <c r="K37" i="24"/>
  <c r="L36" i="24" s="1"/>
  <c r="M36" i="24" s="1"/>
  <c r="K36" i="24"/>
  <c r="L35" i="24"/>
  <c r="K35" i="24"/>
  <c r="K34" i="24"/>
  <c r="K33" i="24"/>
  <c r="K32" i="24"/>
  <c r="L32" i="24" s="1"/>
  <c r="M32" i="24" s="1"/>
  <c r="K31" i="24"/>
  <c r="L31" i="24" s="1"/>
  <c r="K30" i="24"/>
  <c r="K29" i="24"/>
  <c r="L28" i="24"/>
  <c r="M28" i="24" s="1"/>
  <c r="K27" i="24"/>
  <c r="L27" i="24" s="1"/>
  <c r="K26" i="24"/>
  <c r="K25" i="24"/>
  <c r="L24" i="24"/>
  <c r="M24" i="24" s="1"/>
  <c r="K24" i="24"/>
  <c r="L23" i="24"/>
  <c r="K23" i="24"/>
  <c r="K22" i="24"/>
  <c r="K21" i="24"/>
  <c r="K20" i="24"/>
  <c r="K19" i="24"/>
  <c r="L19" i="24" s="1"/>
  <c r="K18" i="24"/>
  <c r="K17" i="24"/>
  <c r="L16" i="24"/>
  <c r="K16" i="24"/>
  <c r="L15" i="24"/>
  <c r="K15" i="24"/>
  <c r="K14" i="24"/>
  <c r="K13" i="24"/>
  <c r="K12" i="24"/>
  <c r="K11" i="24"/>
  <c r="L11" i="24" s="1"/>
  <c r="K10" i="24"/>
  <c r="K9" i="24"/>
  <c r="L8" i="24"/>
  <c r="K8" i="24"/>
  <c r="L7" i="24"/>
  <c r="K7" i="24"/>
  <c r="K6" i="24"/>
  <c r="K5" i="24"/>
  <c r="K4" i="24"/>
  <c r="K99" i="23"/>
  <c r="L99" i="23" s="1"/>
  <c r="K98" i="23"/>
  <c r="K97" i="23"/>
  <c r="L96" i="23" s="1"/>
  <c r="M96" i="23" s="1"/>
  <c r="K96" i="23"/>
  <c r="L95" i="23"/>
  <c r="K95" i="23"/>
  <c r="K94" i="23"/>
  <c r="K93" i="23"/>
  <c r="K92" i="23"/>
  <c r="L92" i="23" s="1"/>
  <c r="M92" i="23" s="1"/>
  <c r="K91" i="23"/>
  <c r="L91" i="23" s="1"/>
  <c r="K90" i="23"/>
  <c r="K89" i="23"/>
  <c r="L88" i="23"/>
  <c r="M88" i="23" s="1"/>
  <c r="K88" i="23"/>
  <c r="L87" i="23"/>
  <c r="K87" i="23"/>
  <c r="K86" i="23"/>
  <c r="K85" i="23"/>
  <c r="K84" i="23"/>
  <c r="K83" i="23"/>
  <c r="L83" i="23" s="1"/>
  <c r="K82" i="23"/>
  <c r="K81" i="23"/>
  <c r="L80" i="23"/>
  <c r="K80" i="23"/>
  <c r="L79" i="23"/>
  <c r="K79" i="23"/>
  <c r="K78" i="23"/>
  <c r="K77" i="23"/>
  <c r="K76" i="23"/>
  <c r="K75" i="23"/>
  <c r="L75" i="23" s="1"/>
  <c r="K74" i="23"/>
  <c r="K73" i="23"/>
  <c r="L72" i="23"/>
  <c r="K72" i="23"/>
  <c r="L71" i="23"/>
  <c r="K71" i="23"/>
  <c r="K70" i="23"/>
  <c r="K69" i="23"/>
  <c r="K68" i="23"/>
  <c r="K67" i="23"/>
  <c r="L67" i="23" s="1"/>
  <c r="K66" i="23"/>
  <c r="K65" i="23"/>
  <c r="L64" i="23" s="1"/>
  <c r="M64" i="23" s="1"/>
  <c r="K64" i="23"/>
  <c r="L63" i="23"/>
  <c r="K63" i="23"/>
  <c r="K62" i="23"/>
  <c r="K61" i="23"/>
  <c r="K60" i="23"/>
  <c r="L60" i="23" s="1"/>
  <c r="M60" i="23" s="1"/>
  <c r="K59" i="23"/>
  <c r="L59" i="23" s="1"/>
  <c r="K58" i="23"/>
  <c r="K57" i="23"/>
  <c r="L56" i="23"/>
  <c r="M56" i="23" s="1"/>
  <c r="K56" i="23"/>
  <c r="L55" i="23"/>
  <c r="K55" i="23"/>
  <c r="K54" i="23"/>
  <c r="K53" i="23"/>
  <c r="K52" i="23"/>
  <c r="K51" i="23"/>
  <c r="L51" i="23" s="1"/>
  <c r="K50" i="23"/>
  <c r="K49" i="23"/>
  <c r="L48" i="23"/>
  <c r="K48" i="23"/>
  <c r="L47" i="23"/>
  <c r="K47" i="23"/>
  <c r="K46" i="23"/>
  <c r="K45" i="23"/>
  <c r="K44" i="23"/>
  <c r="K43" i="23"/>
  <c r="L43" i="23" s="1"/>
  <c r="K42" i="23"/>
  <c r="K41" i="23"/>
  <c r="L40" i="23"/>
  <c r="K40" i="23"/>
  <c r="L39" i="23"/>
  <c r="K39" i="23"/>
  <c r="K38" i="23"/>
  <c r="K37" i="23"/>
  <c r="K36" i="23"/>
  <c r="K35" i="23"/>
  <c r="L35" i="23" s="1"/>
  <c r="K34" i="23"/>
  <c r="K33" i="23"/>
  <c r="L32" i="23" s="1"/>
  <c r="M32" i="23" s="1"/>
  <c r="K32" i="23"/>
  <c r="L31" i="23"/>
  <c r="K31" i="23"/>
  <c r="K30" i="23"/>
  <c r="L28" i="23" s="1"/>
  <c r="K29" i="23"/>
  <c r="M28" i="23"/>
  <c r="L27" i="23"/>
  <c r="K27" i="23"/>
  <c r="K26" i="23"/>
  <c r="K25" i="23"/>
  <c r="K24" i="23"/>
  <c r="K23" i="23"/>
  <c r="L23" i="23" s="1"/>
  <c r="K22" i="23"/>
  <c r="K21" i="23"/>
  <c r="L20" i="23" s="1"/>
  <c r="M20" i="23" s="1"/>
  <c r="K20" i="23"/>
  <c r="L19" i="23"/>
  <c r="K19" i="23"/>
  <c r="K18" i="23"/>
  <c r="K17" i="23"/>
  <c r="K16" i="23"/>
  <c r="L16" i="23" s="1"/>
  <c r="M16" i="23" s="1"/>
  <c r="K15" i="23"/>
  <c r="L15" i="23" s="1"/>
  <c r="K14" i="23"/>
  <c r="K13" i="23"/>
  <c r="L12" i="23"/>
  <c r="M12" i="23" s="1"/>
  <c r="K12" i="23"/>
  <c r="L11" i="23"/>
  <c r="K11" i="23"/>
  <c r="K10" i="23"/>
  <c r="K9" i="23"/>
  <c r="K8" i="23"/>
  <c r="K7" i="23"/>
  <c r="L7" i="23" s="1"/>
  <c r="K6" i="23"/>
  <c r="K5" i="23"/>
  <c r="L4" i="23"/>
  <c r="K4" i="23"/>
  <c r="L99" i="22"/>
  <c r="K99" i="22"/>
  <c r="K98" i="22"/>
  <c r="K97" i="22"/>
  <c r="K96" i="22"/>
  <c r="K95" i="22"/>
  <c r="L95" i="22" s="1"/>
  <c r="K94" i="22"/>
  <c r="K93" i="22"/>
  <c r="L92" i="22"/>
  <c r="K92" i="22"/>
  <c r="L91" i="22"/>
  <c r="K91" i="22"/>
  <c r="K90" i="22"/>
  <c r="K89" i="22"/>
  <c r="K88" i="22"/>
  <c r="K87" i="22"/>
  <c r="L87" i="22" s="1"/>
  <c r="K86" i="22"/>
  <c r="K85" i="22"/>
  <c r="L84" i="22" s="1"/>
  <c r="M84" i="22" s="1"/>
  <c r="K84" i="22"/>
  <c r="L83" i="22"/>
  <c r="K83" i="22"/>
  <c r="K82" i="22"/>
  <c r="K81" i="22"/>
  <c r="K80" i="22"/>
  <c r="L80" i="22" s="1"/>
  <c r="M80" i="22" s="1"/>
  <c r="K79" i="22"/>
  <c r="L79" i="22" s="1"/>
  <c r="K78" i="22"/>
  <c r="K77" i="22"/>
  <c r="L76" i="22"/>
  <c r="M76" i="22" s="1"/>
  <c r="K76" i="22"/>
  <c r="L75" i="22"/>
  <c r="K75" i="22"/>
  <c r="K74" i="22"/>
  <c r="K73" i="22"/>
  <c r="K72" i="22"/>
  <c r="K71" i="22"/>
  <c r="L71" i="22" s="1"/>
  <c r="K70" i="22"/>
  <c r="K69" i="22"/>
  <c r="L68" i="22"/>
  <c r="K68" i="22"/>
  <c r="L67" i="22"/>
  <c r="K67" i="22"/>
  <c r="K66" i="22"/>
  <c r="K65" i="22"/>
  <c r="K64" i="22"/>
  <c r="K63" i="22"/>
  <c r="L63" i="22" s="1"/>
  <c r="K62" i="22"/>
  <c r="K61" i="22"/>
  <c r="L60" i="22"/>
  <c r="K60" i="22"/>
  <c r="L59" i="22"/>
  <c r="K59" i="22"/>
  <c r="K58" i="22"/>
  <c r="K57" i="22"/>
  <c r="K56" i="22"/>
  <c r="K55" i="22"/>
  <c r="L55" i="22" s="1"/>
  <c r="K54" i="22"/>
  <c r="K53" i="22"/>
  <c r="L52" i="22" s="1"/>
  <c r="M52" i="22" s="1"/>
  <c r="K52" i="22"/>
  <c r="L51" i="22"/>
  <c r="K51" i="22"/>
  <c r="K50" i="22"/>
  <c r="K49" i="22"/>
  <c r="K48" i="22"/>
  <c r="L48" i="22" s="1"/>
  <c r="M48" i="22" s="1"/>
  <c r="K47" i="22"/>
  <c r="L47" i="22" s="1"/>
  <c r="K46" i="22"/>
  <c r="K45" i="22"/>
  <c r="L44" i="22"/>
  <c r="M44" i="22" s="1"/>
  <c r="K44" i="22"/>
  <c r="L43" i="22"/>
  <c r="K43" i="22"/>
  <c r="K42" i="22"/>
  <c r="K41" i="22"/>
  <c r="K40" i="22"/>
  <c r="K39" i="22"/>
  <c r="L39" i="22" s="1"/>
  <c r="K38" i="22"/>
  <c r="K37" i="22"/>
  <c r="L36" i="22"/>
  <c r="K36" i="22"/>
  <c r="L35" i="22"/>
  <c r="K35" i="22"/>
  <c r="K34" i="22"/>
  <c r="K33" i="22"/>
  <c r="K32" i="22"/>
  <c r="K31" i="22"/>
  <c r="L31" i="22" s="1"/>
  <c r="K30" i="22"/>
  <c r="K29" i="22"/>
  <c r="L28" i="22"/>
  <c r="K27" i="22"/>
  <c r="L27" i="22" s="1"/>
  <c r="K26" i="22"/>
  <c r="K25" i="22"/>
  <c r="L24" i="22"/>
  <c r="K24" i="22"/>
  <c r="L23" i="22"/>
  <c r="K23" i="22"/>
  <c r="K22" i="22"/>
  <c r="K21" i="22"/>
  <c r="K20" i="22"/>
  <c r="K19" i="22"/>
  <c r="L19" i="22" s="1"/>
  <c r="K18" i="22"/>
  <c r="K17" i="22"/>
  <c r="L16" i="22" s="1"/>
  <c r="M16" i="22" s="1"/>
  <c r="K16" i="22"/>
  <c r="L15" i="22"/>
  <c r="K15" i="22"/>
  <c r="K14" i="22"/>
  <c r="K13" i="22"/>
  <c r="K12" i="22"/>
  <c r="L12" i="22" s="1"/>
  <c r="M12" i="22" s="1"/>
  <c r="K11" i="22"/>
  <c r="L11" i="22" s="1"/>
  <c r="K10" i="22"/>
  <c r="K9" i="22"/>
  <c r="L8" i="22"/>
  <c r="M8" i="22" s="1"/>
  <c r="K8" i="22"/>
  <c r="L7" i="22"/>
  <c r="K7" i="22"/>
  <c r="K6" i="22"/>
  <c r="K5" i="22"/>
  <c r="K4" i="22"/>
  <c r="K99" i="21"/>
  <c r="L99" i="21" s="1"/>
  <c r="K98" i="21"/>
  <c r="K97" i="21"/>
  <c r="L96" i="21"/>
  <c r="K96" i="21"/>
  <c r="L95" i="21"/>
  <c r="K95" i="21"/>
  <c r="K94" i="21"/>
  <c r="K93" i="21"/>
  <c r="K92" i="21"/>
  <c r="K91" i="21"/>
  <c r="L91" i="21" s="1"/>
  <c r="K90" i="21"/>
  <c r="K89" i="21"/>
  <c r="L88" i="21"/>
  <c r="K88" i="21"/>
  <c r="L87" i="21"/>
  <c r="K87" i="21"/>
  <c r="K86" i="21"/>
  <c r="K85" i="21"/>
  <c r="K84" i="21"/>
  <c r="K83" i="21"/>
  <c r="L83" i="21" s="1"/>
  <c r="K82" i="21"/>
  <c r="K81" i="21"/>
  <c r="L80" i="21" s="1"/>
  <c r="M80" i="21" s="1"/>
  <c r="K80" i="21"/>
  <c r="L79" i="21"/>
  <c r="K79" i="21"/>
  <c r="K78" i="21"/>
  <c r="K77" i="21"/>
  <c r="K76" i="21"/>
  <c r="L76" i="21" s="1"/>
  <c r="M76" i="21" s="1"/>
  <c r="K75" i="21"/>
  <c r="L75" i="21" s="1"/>
  <c r="K74" i="21"/>
  <c r="K73" i="21"/>
  <c r="L72" i="21"/>
  <c r="M72" i="21" s="1"/>
  <c r="K72" i="21"/>
  <c r="L71" i="21"/>
  <c r="K71" i="21"/>
  <c r="K70" i="21"/>
  <c r="K69" i="21"/>
  <c r="K68" i="21"/>
  <c r="K67" i="21"/>
  <c r="L67" i="21" s="1"/>
  <c r="K66" i="21"/>
  <c r="K65" i="21"/>
  <c r="L64" i="21"/>
  <c r="K64" i="21"/>
  <c r="L63" i="21"/>
  <c r="K63" i="21"/>
  <c r="K62" i="21"/>
  <c r="K61" i="21"/>
  <c r="K60" i="21"/>
  <c r="K59" i="21"/>
  <c r="L59" i="21" s="1"/>
  <c r="K58" i="21"/>
  <c r="K57" i="21"/>
  <c r="L56" i="21"/>
  <c r="K56" i="21"/>
  <c r="L55" i="21"/>
  <c r="K55" i="21"/>
  <c r="K54" i="21"/>
  <c r="K53" i="21"/>
  <c r="K52" i="21"/>
  <c r="K51" i="21"/>
  <c r="L51" i="21" s="1"/>
  <c r="K50" i="21"/>
  <c r="K49" i="21"/>
  <c r="L48" i="21" s="1"/>
  <c r="M48" i="21" s="1"/>
  <c r="K48" i="21"/>
  <c r="L47" i="21"/>
  <c r="K47" i="21"/>
  <c r="K46" i="21"/>
  <c r="K45" i="21"/>
  <c r="K44" i="21"/>
  <c r="L44" i="21" s="1"/>
  <c r="M44" i="21" s="1"/>
  <c r="K43" i="21"/>
  <c r="L43" i="21" s="1"/>
  <c r="K42" i="21"/>
  <c r="K41" i="21"/>
  <c r="L40" i="21"/>
  <c r="M40" i="21" s="1"/>
  <c r="K40" i="21"/>
  <c r="L39" i="21"/>
  <c r="K39" i="21"/>
  <c r="K38" i="21"/>
  <c r="K37" i="21"/>
  <c r="K36" i="21"/>
  <c r="K35" i="21"/>
  <c r="L35" i="21" s="1"/>
  <c r="K34" i="21"/>
  <c r="K33" i="21"/>
  <c r="L32" i="21"/>
  <c r="K32" i="21"/>
  <c r="L31" i="21"/>
  <c r="K31" i="21"/>
  <c r="K30" i="21"/>
  <c r="K29" i="21"/>
  <c r="L28" i="21" s="1"/>
  <c r="M28" i="21" s="1"/>
  <c r="L27" i="21"/>
  <c r="K27" i="21"/>
  <c r="K26" i="21"/>
  <c r="K25" i="21"/>
  <c r="K24" i="21"/>
  <c r="K23" i="21"/>
  <c r="L23" i="21" s="1"/>
  <c r="K22" i="21"/>
  <c r="K21" i="21"/>
  <c r="L20" i="21"/>
  <c r="K20" i="21"/>
  <c r="L19" i="21"/>
  <c r="K19" i="21"/>
  <c r="K18" i="21"/>
  <c r="K17" i="21"/>
  <c r="K16" i="21"/>
  <c r="K15" i="21"/>
  <c r="L15" i="21" s="1"/>
  <c r="K14" i="21"/>
  <c r="K13" i="21"/>
  <c r="L12" i="21"/>
  <c r="K12" i="21"/>
  <c r="L11" i="21"/>
  <c r="K11" i="21"/>
  <c r="K10" i="21"/>
  <c r="K9" i="21"/>
  <c r="K8" i="21"/>
  <c r="K7" i="21"/>
  <c r="L7" i="21" s="1"/>
  <c r="K6" i="21"/>
  <c r="K5" i="21"/>
  <c r="L4" i="21" s="1"/>
  <c r="M4" i="21" s="1"/>
  <c r="K4" i="21"/>
  <c r="L99" i="20"/>
  <c r="K99" i="20"/>
  <c r="K98" i="20"/>
  <c r="K97" i="20"/>
  <c r="K96" i="20"/>
  <c r="L96" i="20" s="1"/>
  <c r="M96" i="20" s="1"/>
  <c r="K95" i="20"/>
  <c r="L95" i="20" s="1"/>
  <c r="K94" i="20"/>
  <c r="K93" i="20"/>
  <c r="L92" i="20"/>
  <c r="M92" i="20" s="1"/>
  <c r="K92" i="20"/>
  <c r="L91" i="20"/>
  <c r="K91" i="20"/>
  <c r="K90" i="20"/>
  <c r="K89" i="20"/>
  <c r="K88" i="20"/>
  <c r="K87" i="20"/>
  <c r="L87" i="20" s="1"/>
  <c r="K86" i="20"/>
  <c r="K85" i="20"/>
  <c r="L84" i="20"/>
  <c r="K84" i="20"/>
  <c r="L83" i="20"/>
  <c r="K83" i="20"/>
  <c r="K82" i="20"/>
  <c r="K81" i="20"/>
  <c r="K80" i="20"/>
  <c r="K79" i="20"/>
  <c r="L79" i="20" s="1"/>
  <c r="K78" i="20"/>
  <c r="K77" i="20"/>
  <c r="L76" i="20"/>
  <c r="K76" i="20"/>
  <c r="L75" i="20"/>
  <c r="K75" i="20"/>
  <c r="K74" i="20"/>
  <c r="K73" i="20"/>
  <c r="K72" i="20"/>
  <c r="K71" i="20"/>
  <c r="L71" i="20" s="1"/>
  <c r="K70" i="20"/>
  <c r="K69" i="20"/>
  <c r="L68" i="20" s="1"/>
  <c r="M68" i="20" s="1"/>
  <c r="K68" i="20"/>
  <c r="L67" i="20"/>
  <c r="K67" i="20"/>
  <c r="K66" i="20"/>
  <c r="K65" i="20"/>
  <c r="K64" i="20"/>
  <c r="L64" i="20" s="1"/>
  <c r="M64" i="20" s="1"/>
  <c r="K63" i="20"/>
  <c r="L63" i="20" s="1"/>
  <c r="K62" i="20"/>
  <c r="K61" i="20"/>
  <c r="L60" i="20"/>
  <c r="M60" i="20" s="1"/>
  <c r="K60" i="20"/>
  <c r="L59" i="20"/>
  <c r="K59" i="20"/>
  <c r="K58" i="20"/>
  <c r="K57" i="20"/>
  <c r="K56" i="20"/>
  <c r="K55" i="20"/>
  <c r="L55" i="20" s="1"/>
  <c r="K54" i="20"/>
  <c r="K53" i="20"/>
  <c r="L52" i="20"/>
  <c r="K52" i="20"/>
  <c r="L51" i="20"/>
  <c r="K51" i="20"/>
  <c r="K50" i="20"/>
  <c r="K49" i="20"/>
  <c r="K48" i="20"/>
  <c r="K47" i="20"/>
  <c r="L47" i="20" s="1"/>
  <c r="K46" i="20"/>
  <c r="K45" i="20"/>
  <c r="L44" i="20"/>
  <c r="K44" i="20"/>
  <c r="L43" i="20"/>
  <c r="K43" i="20"/>
  <c r="K42" i="20"/>
  <c r="K41" i="20"/>
  <c r="K40" i="20"/>
  <c r="K39" i="20"/>
  <c r="L39" i="20" s="1"/>
  <c r="K38" i="20"/>
  <c r="K37" i="20"/>
  <c r="L36" i="20" s="1"/>
  <c r="M36" i="20" s="1"/>
  <c r="K36" i="20"/>
  <c r="L35" i="20"/>
  <c r="K35" i="20"/>
  <c r="K34" i="20"/>
  <c r="K33" i="20"/>
  <c r="K32" i="20"/>
  <c r="L32" i="20" s="1"/>
  <c r="M32" i="20" s="1"/>
  <c r="K31" i="20"/>
  <c r="L31" i="20" s="1"/>
  <c r="K30" i="20"/>
  <c r="K29" i="20"/>
  <c r="L28" i="20"/>
  <c r="M28" i="20" s="1"/>
  <c r="K27" i="20"/>
  <c r="L27" i="20" s="1"/>
  <c r="K26" i="20"/>
  <c r="K25" i="20"/>
  <c r="L24" i="20"/>
  <c r="M24" i="20" s="1"/>
  <c r="K24" i="20"/>
  <c r="L23" i="20"/>
  <c r="K23" i="20"/>
  <c r="K22" i="20"/>
  <c r="K21" i="20"/>
  <c r="K20" i="20"/>
  <c r="K19" i="20"/>
  <c r="L19" i="20" s="1"/>
  <c r="K18" i="20"/>
  <c r="K17" i="20"/>
  <c r="L16" i="20"/>
  <c r="K16" i="20"/>
  <c r="L15" i="20"/>
  <c r="K15" i="20"/>
  <c r="K14" i="20"/>
  <c r="K13" i="20"/>
  <c r="K12" i="20"/>
  <c r="K11" i="20"/>
  <c r="L11" i="20" s="1"/>
  <c r="K10" i="20"/>
  <c r="K9" i="20"/>
  <c r="L8" i="20"/>
  <c r="K8" i="20"/>
  <c r="L7" i="20"/>
  <c r="K7" i="20"/>
  <c r="K6" i="20"/>
  <c r="K5" i="20"/>
  <c r="K4" i="20"/>
  <c r="K99" i="19"/>
  <c r="L99" i="19" s="1"/>
  <c r="K98" i="19"/>
  <c r="K97" i="19"/>
  <c r="L96" i="19" s="1"/>
  <c r="M96" i="19" s="1"/>
  <c r="K96" i="19"/>
  <c r="L95" i="19"/>
  <c r="K95" i="19"/>
  <c r="K94" i="19"/>
  <c r="K93" i="19"/>
  <c r="K92" i="19"/>
  <c r="L92" i="19" s="1"/>
  <c r="M92" i="19" s="1"/>
  <c r="K91" i="19"/>
  <c r="L91" i="19" s="1"/>
  <c r="K90" i="19"/>
  <c r="K89" i="19"/>
  <c r="L88" i="19"/>
  <c r="M88" i="19" s="1"/>
  <c r="K88" i="19"/>
  <c r="L87" i="19"/>
  <c r="K87" i="19"/>
  <c r="K86" i="19"/>
  <c r="K85" i="19"/>
  <c r="K84" i="19"/>
  <c r="K83" i="19"/>
  <c r="L83" i="19" s="1"/>
  <c r="K82" i="19"/>
  <c r="K81" i="19"/>
  <c r="L80" i="19"/>
  <c r="K80" i="19"/>
  <c r="L79" i="19"/>
  <c r="K79" i="19"/>
  <c r="K78" i="19"/>
  <c r="K77" i="19"/>
  <c r="K76" i="19"/>
  <c r="K75" i="19"/>
  <c r="L75" i="19" s="1"/>
  <c r="K74" i="19"/>
  <c r="K73" i="19"/>
  <c r="L72" i="19"/>
  <c r="K72" i="19"/>
  <c r="L71" i="19"/>
  <c r="K71" i="19"/>
  <c r="K70" i="19"/>
  <c r="K69" i="19"/>
  <c r="K68" i="19"/>
  <c r="K67" i="19"/>
  <c r="L67" i="19" s="1"/>
  <c r="K66" i="19"/>
  <c r="K65" i="19"/>
  <c r="L64" i="19" s="1"/>
  <c r="M64" i="19" s="1"/>
  <c r="K64" i="19"/>
  <c r="L63" i="19"/>
  <c r="K63" i="19"/>
  <c r="K62" i="19"/>
  <c r="K61" i="19"/>
  <c r="K60" i="19"/>
  <c r="L60" i="19" s="1"/>
  <c r="M60" i="19" s="1"/>
  <c r="K59" i="19"/>
  <c r="L59" i="19" s="1"/>
  <c r="K58" i="19"/>
  <c r="K57" i="19"/>
  <c r="L56" i="19"/>
  <c r="M56" i="19" s="1"/>
  <c r="K56" i="19"/>
  <c r="L55" i="19"/>
  <c r="K55" i="19"/>
  <c r="K54" i="19"/>
  <c r="K53" i="19"/>
  <c r="K52" i="19"/>
  <c r="K51" i="19"/>
  <c r="L51" i="19" s="1"/>
  <c r="K50" i="19"/>
  <c r="K49" i="19"/>
  <c r="L48" i="19"/>
  <c r="K48" i="19"/>
  <c r="L47" i="19"/>
  <c r="K47" i="19"/>
  <c r="K46" i="19"/>
  <c r="K45" i="19"/>
  <c r="K44" i="19"/>
  <c r="K43" i="19"/>
  <c r="L43" i="19" s="1"/>
  <c r="K42" i="19"/>
  <c r="K41" i="19"/>
  <c r="L40" i="19"/>
  <c r="K40" i="19"/>
  <c r="L39" i="19"/>
  <c r="K39" i="19"/>
  <c r="K38" i="19"/>
  <c r="K37" i="19"/>
  <c r="K36" i="19"/>
  <c r="K35" i="19"/>
  <c r="L35" i="19" s="1"/>
  <c r="K34" i="19"/>
  <c r="K33" i="19"/>
  <c r="L32" i="19" s="1"/>
  <c r="M32" i="19" s="1"/>
  <c r="K32" i="19"/>
  <c r="L31" i="19"/>
  <c r="M28" i="19" s="1"/>
  <c r="K31" i="19"/>
  <c r="K30" i="19"/>
  <c r="L28" i="19" s="1"/>
  <c r="K29" i="19"/>
  <c r="L27" i="19"/>
  <c r="K27" i="19"/>
  <c r="K26" i="19"/>
  <c r="K25" i="19"/>
  <c r="K24" i="19"/>
  <c r="K23" i="19"/>
  <c r="L23" i="19" s="1"/>
  <c r="K22" i="19"/>
  <c r="K21" i="19"/>
  <c r="L20" i="19" s="1"/>
  <c r="M20" i="19" s="1"/>
  <c r="K20" i="19"/>
  <c r="L19" i="19"/>
  <c r="K19" i="19"/>
  <c r="K18" i="19"/>
  <c r="K17" i="19"/>
  <c r="K16" i="19"/>
  <c r="L16" i="19" s="1"/>
  <c r="M16" i="19" s="1"/>
  <c r="K15" i="19"/>
  <c r="L15" i="19" s="1"/>
  <c r="K14" i="19"/>
  <c r="K13" i="19"/>
  <c r="L12" i="19"/>
  <c r="M12" i="19" s="1"/>
  <c r="K12" i="19"/>
  <c r="L11" i="19"/>
  <c r="K11" i="19"/>
  <c r="K10" i="19"/>
  <c r="K9" i="19"/>
  <c r="K8" i="19"/>
  <c r="K7" i="19"/>
  <c r="L7" i="19" s="1"/>
  <c r="K6" i="19"/>
  <c r="K5" i="19"/>
  <c r="L4" i="19"/>
  <c r="K4" i="19"/>
  <c r="L99" i="18"/>
  <c r="K99" i="18"/>
  <c r="K98" i="18"/>
  <c r="K97" i="18"/>
  <c r="K96" i="18"/>
  <c r="K95" i="18"/>
  <c r="L95" i="18" s="1"/>
  <c r="K94" i="18"/>
  <c r="K93" i="18"/>
  <c r="L92" i="18"/>
  <c r="K92" i="18"/>
  <c r="L91" i="18"/>
  <c r="K91" i="18"/>
  <c r="K90" i="18"/>
  <c r="K89" i="18"/>
  <c r="K88" i="18"/>
  <c r="K87" i="18"/>
  <c r="L87" i="18" s="1"/>
  <c r="K86" i="18"/>
  <c r="K85" i="18"/>
  <c r="L84" i="18" s="1"/>
  <c r="M84" i="18" s="1"/>
  <c r="K84" i="18"/>
  <c r="L83" i="18"/>
  <c r="K83" i="18"/>
  <c r="K82" i="18"/>
  <c r="K81" i="18"/>
  <c r="K80" i="18"/>
  <c r="L80" i="18" s="1"/>
  <c r="M80" i="18" s="1"/>
  <c r="K79" i="18"/>
  <c r="L79" i="18" s="1"/>
  <c r="K78" i="18"/>
  <c r="K77" i="18"/>
  <c r="L76" i="18"/>
  <c r="M76" i="18" s="1"/>
  <c r="K76" i="18"/>
  <c r="L75" i="18"/>
  <c r="K75" i="18"/>
  <c r="K74" i="18"/>
  <c r="K73" i="18"/>
  <c r="K72" i="18"/>
  <c r="K71" i="18"/>
  <c r="L71" i="18" s="1"/>
  <c r="K70" i="18"/>
  <c r="K69" i="18"/>
  <c r="L68" i="18"/>
  <c r="K68" i="18"/>
  <c r="L67" i="18"/>
  <c r="K67" i="18"/>
  <c r="K66" i="18"/>
  <c r="K65" i="18"/>
  <c r="K64" i="18"/>
  <c r="K63" i="18"/>
  <c r="L63" i="18" s="1"/>
  <c r="K62" i="18"/>
  <c r="K61" i="18"/>
  <c r="L60" i="18"/>
  <c r="K60" i="18"/>
  <c r="L59" i="18"/>
  <c r="K59" i="18"/>
  <c r="K58" i="18"/>
  <c r="K57" i="18"/>
  <c r="K56" i="18"/>
  <c r="K55" i="18"/>
  <c r="L55" i="18" s="1"/>
  <c r="K54" i="18"/>
  <c r="K53" i="18"/>
  <c r="L52" i="18" s="1"/>
  <c r="M52" i="18" s="1"/>
  <c r="K52" i="18"/>
  <c r="L51" i="18"/>
  <c r="K51" i="18"/>
  <c r="K50" i="18"/>
  <c r="K49" i="18"/>
  <c r="K48" i="18"/>
  <c r="L48" i="18" s="1"/>
  <c r="M48" i="18" s="1"/>
  <c r="K47" i="18"/>
  <c r="L47" i="18" s="1"/>
  <c r="K46" i="18"/>
  <c r="K45" i="18"/>
  <c r="L44" i="18"/>
  <c r="M44" i="18" s="1"/>
  <c r="K44" i="18"/>
  <c r="L43" i="18"/>
  <c r="K43" i="18"/>
  <c r="K42" i="18"/>
  <c r="K41" i="18"/>
  <c r="K40" i="18"/>
  <c r="K39" i="18"/>
  <c r="L39" i="18" s="1"/>
  <c r="K38" i="18"/>
  <c r="K37" i="18"/>
  <c r="L36" i="18"/>
  <c r="K36" i="18"/>
  <c r="L35" i="18"/>
  <c r="K35" i="18"/>
  <c r="K34" i="18"/>
  <c r="K33" i="18"/>
  <c r="K32" i="18"/>
  <c r="K31" i="18"/>
  <c r="L31" i="18" s="1"/>
  <c r="K30" i="18"/>
  <c r="K29" i="18"/>
  <c r="L28" i="18"/>
  <c r="K27" i="18"/>
  <c r="L27" i="18" s="1"/>
  <c r="K26" i="18"/>
  <c r="K25" i="18"/>
  <c r="L24" i="18"/>
  <c r="K24" i="18"/>
  <c r="L23" i="18"/>
  <c r="K23" i="18"/>
  <c r="K22" i="18"/>
  <c r="K21" i="18"/>
  <c r="K20" i="18"/>
  <c r="K19" i="18"/>
  <c r="L19" i="18" s="1"/>
  <c r="K18" i="18"/>
  <c r="K17" i="18"/>
  <c r="L16" i="18" s="1"/>
  <c r="M16" i="18" s="1"/>
  <c r="K16" i="18"/>
  <c r="L15" i="18"/>
  <c r="K15" i="18"/>
  <c r="K14" i="18"/>
  <c r="K13" i="18"/>
  <c r="K12" i="18"/>
  <c r="L12" i="18" s="1"/>
  <c r="M12" i="18" s="1"/>
  <c r="K11" i="18"/>
  <c r="L11" i="18" s="1"/>
  <c r="K10" i="18"/>
  <c r="K9" i="18"/>
  <c r="L8" i="18"/>
  <c r="M8" i="18" s="1"/>
  <c r="K8" i="18"/>
  <c r="L7" i="18"/>
  <c r="K7" i="18"/>
  <c r="K6" i="18"/>
  <c r="K5" i="18"/>
  <c r="K4" i="18"/>
  <c r="K99" i="17"/>
  <c r="L99" i="17" s="1"/>
  <c r="K98" i="17"/>
  <c r="K97" i="17"/>
  <c r="L96" i="17"/>
  <c r="K96" i="17"/>
  <c r="L95" i="17"/>
  <c r="K95" i="17"/>
  <c r="K94" i="17"/>
  <c r="K93" i="17"/>
  <c r="K92" i="17"/>
  <c r="K91" i="17"/>
  <c r="L91" i="17" s="1"/>
  <c r="K90" i="17"/>
  <c r="K89" i="17"/>
  <c r="L88" i="17"/>
  <c r="K88" i="17"/>
  <c r="L87" i="17"/>
  <c r="K87" i="17"/>
  <c r="K86" i="17"/>
  <c r="K85" i="17"/>
  <c r="K84" i="17"/>
  <c r="K83" i="17"/>
  <c r="L83" i="17" s="1"/>
  <c r="K82" i="17"/>
  <c r="K81" i="17"/>
  <c r="L80" i="17" s="1"/>
  <c r="M80" i="17" s="1"/>
  <c r="K80" i="17"/>
  <c r="L79" i="17"/>
  <c r="K79" i="17"/>
  <c r="K78" i="17"/>
  <c r="L76" i="17"/>
  <c r="K76" i="17"/>
  <c r="L75" i="17"/>
  <c r="K75" i="17"/>
  <c r="K74" i="17"/>
  <c r="K73" i="17"/>
  <c r="K72" i="17"/>
  <c r="K71" i="17"/>
  <c r="L71" i="17" s="1"/>
  <c r="K70" i="17"/>
  <c r="K69" i="17"/>
  <c r="L68" i="17" s="1"/>
  <c r="M68" i="17" s="1"/>
  <c r="K68" i="17"/>
  <c r="L67" i="17"/>
  <c r="K67" i="17"/>
  <c r="K66" i="17"/>
  <c r="K65" i="17"/>
  <c r="K64" i="17"/>
  <c r="L64" i="17" s="1"/>
  <c r="M64" i="17" s="1"/>
  <c r="K63" i="17"/>
  <c r="L63" i="17" s="1"/>
  <c r="K62" i="17"/>
  <c r="K61" i="17"/>
  <c r="L60" i="17"/>
  <c r="M60" i="17" s="1"/>
  <c r="K60" i="17"/>
  <c r="L59" i="17"/>
  <c r="K59" i="17"/>
  <c r="K58" i="17"/>
  <c r="L56" i="17" s="1"/>
  <c r="M56" i="17" s="1"/>
  <c r="K56" i="17"/>
  <c r="L55" i="17"/>
  <c r="K55" i="17"/>
  <c r="K54" i="17"/>
  <c r="K53" i="17"/>
  <c r="K52" i="17"/>
  <c r="L52" i="17" s="1"/>
  <c r="M52" i="17" s="1"/>
  <c r="K51" i="17"/>
  <c r="L51" i="17" s="1"/>
  <c r="K50" i="17"/>
  <c r="K49" i="17"/>
  <c r="L48" i="17"/>
  <c r="M48" i="17" s="1"/>
  <c r="K48" i="17"/>
  <c r="L47" i="17"/>
  <c r="K47" i="17"/>
  <c r="K46" i="17"/>
  <c r="K45" i="17"/>
  <c r="K44" i="17"/>
  <c r="K43" i="17"/>
  <c r="L43" i="17" s="1"/>
  <c r="K42" i="17"/>
  <c r="K41" i="17"/>
  <c r="L40" i="17"/>
  <c r="K40" i="17"/>
  <c r="L39" i="17"/>
  <c r="K39" i="17"/>
  <c r="K38" i="17"/>
  <c r="K37" i="17"/>
  <c r="L36" i="17" s="1"/>
  <c r="M36" i="17" s="1"/>
  <c r="L35" i="17"/>
  <c r="K35" i="17"/>
  <c r="K34" i="17"/>
  <c r="K33" i="17"/>
  <c r="K32" i="17"/>
  <c r="K31" i="17"/>
  <c r="L31" i="17" s="1"/>
  <c r="K30" i="17"/>
  <c r="K29" i="17"/>
  <c r="L28" i="17"/>
  <c r="K27" i="17"/>
  <c r="L27" i="17" s="1"/>
  <c r="K26" i="17"/>
  <c r="K25" i="17"/>
  <c r="L24" i="17"/>
  <c r="K24" i="17"/>
  <c r="L23" i="17"/>
  <c r="K23" i="17"/>
  <c r="K22" i="17"/>
  <c r="K21" i="17"/>
  <c r="K20" i="17"/>
  <c r="K19" i="17"/>
  <c r="L19" i="17" s="1"/>
  <c r="K18" i="17"/>
  <c r="K17" i="17"/>
  <c r="L16" i="17"/>
  <c r="K16" i="17"/>
  <c r="L15" i="17"/>
  <c r="K15" i="17"/>
  <c r="K14" i="17"/>
  <c r="K13" i="17"/>
  <c r="K12" i="17"/>
  <c r="K11" i="17"/>
  <c r="L11" i="17" s="1"/>
  <c r="K10" i="17"/>
  <c r="K9" i="17"/>
  <c r="L8" i="17" s="1"/>
  <c r="M8" i="17" s="1"/>
  <c r="K7" i="17"/>
  <c r="L7" i="17" s="1"/>
  <c r="K6" i="17"/>
  <c r="K5" i="17"/>
  <c r="L4" i="17" s="1"/>
  <c r="M4" i="17" s="1"/>
  <c r="J100" i="16"/>
  <c r="K100" i="16" s="1"/>
  <c r="I100" i="16"/>
  <c r="H100" i="16"/>
  <c r="H99" i="16"/>
  <c r="J99" i="16" s="1"/>
  <c r="I98" i="16"/>
  <c r="J98" i="16" s="1"/>
  <c r="H98" i="16"/>
  <c r="I97" i="16"/>
  <c r="H97" i="16"/>
  <c r="J97" i="16" s="1"/>
  <c r="K97" i="16" s="1"/>
  <c r="L97" i="16" s="1"/>
  <c r="I96" i="16"/>
  <c r="H96" i="16"/>
  <c r="J96" i="16" s="1"/>
  <c r="K96" i="16" s="1"/>
  <c r="I95" i="16"/>
  <c r="J95" i="16" s="1"/>
  <c r="H95" i="16"/>
  <c r="J94" i="16"/>
  <c r="I94" i="16"/>
  <c r="H94" i="16"/>
  <c r="I93" i="16"/>
  <c r="J93" i="16" s="1"/>
  <c r="K93" i="16" s="1"/>
  <c r="H93" i="16"/>
  <c r="I92" i="16"/>
  <c r="J92" i="16" s="1"/>
  <c r="K92" i="16" s="1"/>
  <c r="H92" i="16"/>
  <c r="J91" i="16"/>
  <c r="I91" i="16"/>
  <c r="H91" i="16"/>
  <c r="I90" i="16"/>
  <c r="J90" i="16" s="1"/>
  <c r="H90" i="16"/>
  <c r="J89" i="16"/>
  <c r="K89" i="16" s="1"/>
  <c r="I89" i="16"/>
  <c r="H89" i="16"/>
  <c r="J88" i="16"/>
  <c r="K88" i="16" s="1"/>
  <c r="I88" i="16"/>
  <c r="H88" i="16"/>
  <c r="I87" i="16"/>
  <c r="J87" i="16" s="1"/>
  <c r="H87" i="16"/>
  <c r="I86" i="16"/>
  <c r="H86" i="16"/>
  <c r="J86" i="16" s="1"/>
  <c r="I85" i="16"/>
  <c r="J85" i="16" s="1"/>
  <c r="H85" i="16"/>
  <c r="I84" i="16"/>
  <c r="J84" i="16" s="1"/>
  <c r="K84" i="16" s="1"/>
  <c r="H84" i="16"/>
  <c r="I83" i="16"/>
  <c r="H83" i="16"/>
  <c r="J83" i="16" s="1"/>
  <c r="I82" i="16"/>
  <c r="J82" i="16" s="1"/>
  <c r="H82" i="16"/>
  <c r="I81" i="16"/>
  <c r="H81" i="16"/>
  <c r="J81" i="16" s="1"/>
  <c r="K81" i="16" s="1"/>
  <c r="L81" i="16" s="1"/>
  <c r="I80" i="16"/>
  <c r="H80" i="16"/>
  <c r="J80" i="16" s="1"/>
  <c r="K80" i="16" s="1"/>
  <c r="I79" i="16"/>
  <c r="J79" i="16" s="1"/>
  <c r="H79" i="16"/>
  <c r="J78" i="16"/>
  <c r="I78" i="16"/>
  <c r="H78" i="16"/>
  <c r="K77" i="16"/>
  <c r="I77" i="16"/>
  <c r="J77" i="16" s="1"/>
  <c r="H77" i="16"/>
  <c r="I76" i="16"/>
  <c r="J76" i="16" s="1"/>
  <c r="K76" i="16" s="1"/>
  <c r="H76" i="16"/>
  <c r="J75" i="16"/>
  <c r="I75" i="16"/>
  <c r="H75" i="16"/>
  <c r="I74" i="16"/>
  <c r="J74" i="16" s="1"/>
  <c r="H74" i="16"/>
  <c r="I73" i="16"/>
  <c r="H73" i="16"/>
  <c r="J73" i="16" s="1"/>
  <c r="I72" i="16"/>
  <c r="J72" i="16" s="1"/>
  <c r="H72" i="16"/>
  <c r="I71" i="16"/>
  <c r="J71" i="16" s="1"/>
  <c r="K71" i="16" s="1"/>
  <c r="H71" i="16"/>
  <c r="I70" i="16"/>
  <c r="H70" i="16"/>
  <c r="J70" i="16" s="1"/>
  <c r="I69" i="16"/>
  <c r="J69" i="16" s="1"/>
  <c r="H69" i="16"/>
  <c r="I68" i="16"/>
  <c r="H68" i="16"/>
  <c r="J68" i="16" s="1"/>
  <c r="I67" i="16"/>
  <c r="H67" i="16"/>
  <c r="J67" i="16" s="1"/>
  <c r="K67" i="16" s="1"/>
  <c r="I66" i="16"/>
  <c r="J66" i="16" s="1"/>
  <c r="H66" i="16"/>
  <c r="I65" i="16"/>
  <c r="H65" i="16"/>
  <c r="J64" i="16"/>
  <c r="K64" i="16" s="1"/>
  <c r="L64" i="16" s="1"/>
  <c r="I64" i="16"/>
  <c r="H64" i="16"/>
  <c r="J63" i="16"/>
  <c r="K63" i="16" s="1"/>
  <c r="I63" i="16"/>
  <c r="H63" i="16"/>
  <c r="I62" i="16"/>
  <c r="J62" i="16" s="1"/>
  <c r="H62" i="16"/>
  <c r="I61" i="16"/>
  <c r="H61" i="16"/>
  <c r="J61" i="16" s="1"/>
  <c r="I60" i="16"/>
  <c r="J60" i="16" s="1"/>
  <c r="K60" i="16" s="1"/>
  <c r="H60" i="16"/>
  <c r="I59" i="16"/>
  <c r="J59" i="16" s="1"/>
  <c r="K59" i="16" s="1"/>
  <c r="H59" i="16"/>
  <c r="I58" i="16"/>
  <c r="H58" i="16"/>
  <c r="J58" i="16" s="1"/>
  <c r="I57" i="16"/>
  <c r="J57" i="16" s="1"/>
  <c r="H57" i="16"/>
  <c r="I56" i="16"/>
  <c r="H56" i="16"/>
  <c r="J56" i="16" s="1"/>
  <c r="K56" i="16" s="1"/>
  <c r="L56" i="16" s="1"/>
  <c r="I55" i="16"/>
  <c r="H55" i="16"/>
  <c r="J55" i="16" s="1"/>
  <c r="K55" i="16" s="1"/>
  <c r="I54" i="16"/>
  <c r="H54" i="16"/>
  <c r="I53" i="16"/>
  <c r="J53" i="16" s="1"/>
  <c r="H53" i="16"/>
  <c r="J52" i="16"/>
  <c r="K52" i="16" s="1"/>
  <c r="L52" i="16" s="1"/>
  <c r="I52" i="16"/>
  <c r="H52" i="16"/>
  <c r="J51" i="16"/>
  <c r="K51" i="16" s="1"/>
  <c r="I51" i="16"/>
  <c r="H51" i="16"/>
  <c r="I50" i="16"/>
  <c r="H50" i="16"/>
  <c r="I49" i="16"/>
  <c r="J49" i="16" s="1"/>
  <c r="H49" i="16"/>
  <c r="I48" i="16"/>
  <c r="H48" i="16"/>
  <c r="J48" i="16" s="1"/>
  <c r="K48" i="16" s="1"/>
  <c r="L48" i="16" s="1"/>
  <c r="I47" i="16"/>
  <c r="H47" i="16"/>
  <c r="J47" i="16" s="1"/>
  <c r="K47" i="16" s="1"/>
  <c r="I46" i="16"/>
  <c r="H46" i="16"/>
  <c r="I45" i="16"/>
  <c r="J45" i="16" s="1"/>
  <c r="H45" i="16"/>
  <c r="J44" i="16"/>
  <c r="I44" i="16"/>
  <c r="H44" i="16"/>
  <c r="J43" i="16"/>
  <c r="K43" i="16" s="1"/>
  <c r="I43" i="16"/>
  <c r="H43" i="16"/>
  <c r="I42" i="16"/>
  <c r="J42" i="16" s="1"/>
  <c r="H42" i="16"/>
  <c r="I41" i="16"/>
  <c r="H41" i="16"/>
  <c r="J41" i="16" s="1"/>
  <c r="I40" i="16"/>
  <c r="J40" i="16" s="1"/>
  <c r="K40" i="16" s="1"/>
  <c r="L40" i="16" s="1"/>
  <c r="H40" i="16"/>
  <c r="I39" i="16"/>
  <c r="J39" i="16" s="1"/>
  <c r="K39" i="16" s="1"/>
  <c r="H39" i="16"/>
  <c r="I38" i="16"/>
  <c r="H38" i="16"/>
  <c r="J37" i="16"/>
  <c r="I37" i="16"/>
  <c r="H37" i="16"/>
  <c r="I36" i="16"/>
  <c r="J36" i="16" s="1"/>
  <c r="K36" i="16" s="1"/>
  <c r="L36" i="16" s="1"/>
  <c r="H36" i="16"/>
  <c r="K35" i="16"/>
  <c r="I35" i="16"/>
  <c r="J35" i="16" s="1"/>
  <c r="H35" i="16"/>
  <c r="I34" i="16"/>
  <c r="H34" i="16"/>
  <c r="I33" i="16"/>
  <c r="H33" i="16"/>
  <c r="J33" i="16" s="1"/>
  <c r="I32" i="16"/>
  <c r="J32" i="16" s="1"/>
  <c r="K32" i="16" s="1"/>
  <c r="H32" i="16"/>
  <c r="I31" i="16"/>
  <c r="J31" i="16" s="1"/>
  <c r="K31" i="16" s="1"/>
  <c r="H31" i="16"/>
  <c r="I30" i="16"/>
  <c r="H30" i="16"/>
  <c r="J29" i="16"/>
  <c r="I29" i="16"/>
  <c r="H29" i="16"/>
  <c r="K28" i="16"/>
  <c r="L28" i="16" s="1"/>
  <c r="I28" i="16"/>
  <c r="J28" i="16" s="1"/>
  <c r="H28" i="16"/>
  <c r="I27" i="16"/>
  <c r="J27" i="16" s="1"/>
  <c r="K27" i="16" s="1"/>
  <c r="H27" i="16"/>
  <c r="J26" i="16"/>
  <c r="I26" i="16"/>
  <c r="H26" i="16"/>
  <c r="I25" i="16"/>
  <c r="J25" i="16" s="1"/>
  <c r="H25" i="16"/>
  <c r="J24" i="16"/>
  <c r="K24" i="16" s="1"/>
  <c r="I24" i="16"/>
  <c r="H24" i="16"/>
  <c r="J23" i="16"/>
  <c r="K23" i="16" s="1"/>
  <c r="I23" i="16"/>
  <c r="H23" i="16"/>
  <c r="I22" i="16"/>
  <c r="J22" i="16" s="1"/>
  <c r="H22" i="16"/>
  <c r="I21" i="16"/>
  <c r="H21" i="16"/>
  <c r="J21" i="16" s="1"/>
  <c r="I20" i="16"/>
  <c r="J20" i="16" s="1"/>
  <c r="H20" i="16"/>
  <c r="I19" i="16"/>
  <c r="J19" i="16" s="1"/>
  <c r="K19" i="16" s="1"/>
  <c r="H19" i="16"/>
  <c r="I18" i="16"/>
  <c r="H18" i="16"/>
  <c r="J18" i="16" s="1"/>
  <c r="I17" i="16"/>
  <c r="J17" i="16" s="1"/>
  <c r="H17" i="16"/>
  <c r="I16" i="16"/>
  <c r="H16" i="16"/>
  <c r="J16" i="16" s="1"/>
  <c r="K16" i="16" s="1"/>
  <c r="L16" i="16" s="1"/>
  <c r="I15" i="16"/>
  <c r="H15" i="16"/>
  <c r="J15" i="16" s="1"/>
  <c r="K15" i="16" s="1"/>
  <c r="I14" i="16"/>
  <c r="H14" i="16"/>
  <c r="I13" i="16"/>
  <c r="J13" i="16" s="1"/>
  <c r="H13" i="16"/>
  <c r="J12" i="16"/>
  <c r="I12" i="16"/>
  <c r="H12" i="16"/>
  <c r="J11" i="16"/>
  <c r="K11" i="16" s="1"/>
  <c r="I11" i="16"/>
  <c r="H11" i="16"/>
  <c r="I10" i="16"/>
  <c r="J10" i="16" s="1"/>
  <c r="H10" i="16"/>
  <c r="I9" i="16"/>
  <c r="H9" i="16"/>
  <c r="J9" i="16" s="1"/>
  <c r="I8" i="16"/>
  <c r="J8" i="16" s="1"/>
  <c r="K8" i="16" s="1"/>
  <c r="L8" i="16" s="1"/>
  <c r="H8" i="16"/>
  <c r="I7" i="16"/>
  <c r="J7" i="16" s="1"/>
  <c r="K7" i="16" s="1"/>
  <c r="H7" i="16"/>
  <c r="I6" i="16"/>
  <c r="H6" i="16"/>
  <c r="J6" i="16" s="1"/>
  <c r="I5" i="16"/>
  <c r="J5" i="16" s="1"/>
  <c r="H5" i="16"/>
  <c r="L4" i="16"/>
  <c r="I4" i="16"/>
  <c r="H4" i="16"/>
  <c r="J4" i="16" s="1"/>
  <c r="K4" i="16" s="1"/>
  <c r="M28" i="17" l="1"/>
  <c r="L44" i="17"/>
  <c r="M44" i="17" s="1"/>
  <c r="L4" i="18"/>
  <c r="M4" i="18" s="1"/>
  <c r="L40" i="18"/>
  <c r="M40" i="18" s="1"/>
  <c r="L72" i="18"/>
  <c r="M72" i="18" s="1"/>
  <c r="L8" i="19"/>
  <c r="M8" i="19" s="1"/>
  <c r="M48" i="19"/>
  <c r="L84" i="19"/>
  <c r="M84" i="19" s="1"/>
  <c r="L20" i="20"/>
  <c r="M20" i="20" s="1"/>
  <c r="L56" i="20"/>
  <c r="M56" i="20" s="1"/>
  <c r="M84" i="20"/>
  <c r="L24" i="21"/>
  <c r="M24" i="21" s="1"/>
  <c r="M32" i="21"/>
  <c r="L68" i="21"/>
  <c r="M68" i="21" s="1"/>
  <c r="M96" i="21"/>
  <c r="M36" i="22"/>
  <c r="M68" i="22"/>
  <c r="L8" i="23"/>
  <c r="M8" i="23" s="1"/>
  <c r="M48" i="23"/>
  <c r="L84" i="23"/>
  <c r="M84" i="23" s="1"/>
  <c r="L20" i="24"/>
  <c r="M20" i="24" s="1"/>
  <c r="L56" i="24"/>
  <c r="M56" i="24" s="1"/>
  <c r="M84" i="24"/>
  <c r="M20" i="25"/>
  <c r="L36" i="25"/>
  <c r="M36" i="25" s="1"/>
  <c r="M64" i="25"/>
  <c r="L4" i="26"/>
  <c r="M4" i="26" s="1"/>
  <c r="L96" i="26"/>
  <c r="M96" i="26" s="1"/>
  <c r="M40" i="27"/>
  <c r="L76" i="27"/>
  <c r="M76" i="27" s="1"/>
  <c r="M8" i="28"/>
  <c r="M16" i="17"/>
  <c r="L20" i="17"/>
  <c r="M20" i="17" s="1"/>
  <c r="M76" i="17"/>
  <c r="M88" i="17"/>
  <c r="L92" i="17"/>
  <c r="M92" i="17" s="1"/>
  <c r="M24" i="18"/>
  <c r="M28" i="18"/>
  <c r="L32" i="18"/>
  <c r="M32" i="18" s="1"/>
  <c r="M60" i="18"/>
  <c r="L64" i="18"/>
  <c r="M64" i="18" s="1"/>
  <c r="M92" i="18"/>
  <c r="L96" i="18"/>
  <c r="M96" i="18" s="1"/>
  <c r="M40" i="19"/>
  <c r="L44" i="19"/>
  <c r="M44" i="19" s="1"/>
  <c r="M72" i="19"/>
  <c r="L76" i="19"/>
  <c r="M76" i="19" s="1"/>
  <c r="M8" i="20"/>
  <c r="L12" i="20"/>
  <c r="M12" i="20" s="1"/>
  <c r="M44" i="20"/>
  <c r="L48" i="20"/>
  <c r="M48" i="20" s="1"/>
  <c r="M76" i="20"/>
  <c r="L80" i="20"/>
  <c r="M80" i="20" s="1"/>
  <c r="M12" i="21"/>
  <c r="L16" i="21"/>
  <c r="M16" i="21" s="1"/>
  <c r="M56" i="21"/>
  <c r="L60" i="21"/>
  <c r="M60" i="21" s="1"/>
  <c r="M88" i="21"/>
  <c r="L92" i="21"/>
  <c r="M92" i="21" s="1"/>
  <c r="M24" i="22"/>
  <c r="M28" i="22"/>
  <c r="L32" i="22"/>
  <c r="M32" i="22" s="1"/>
  <c r="M60" i="22"/>
  <c r="L64" i="22"/>
  <c r="M64" i="22" s="1"/>
  <c r="M92" i="22"/>
  <c r="L96" i="22"/>
  <c r="M96" i="22" s="1"/>
  <c r="M40" i="23"/>
  <c r="L44" i="23"/>
  <c r="M44" i="23" s="1"/>
  <c r="M72" i="23"/>
  <c r="L76" i="23"/>
  <c r="M76" i="23" s="1"/>
  <c r="M8" i="24"/>
  <c r="L12" i="24"/>
  <c r="M12" i="24" s="1"/>
  <c r="M44" i="24"/>
  <c r="L48" i="24"/>
  <c r="M48" i="24" s="1"/>
  <c r="M76" i="24"/>
  <c r="L80" i="24"/>
  <c r="M80" i="24" s="1"/>
  <c r="M12" i="25"/>
  <c r="L16" i="25"/>
  <c r="M16" i="25" s="1"/>
  <c r="M56" i="25"/>
  <c r="L60" i="25"/>
  <c r="M60" i="25" s="1"/>
  <c r="M88" i="25"/>
  <c r="L92" i="25"/>
  <c r="M92" i="25" s="1"/>
  <c r="M48" i="26"/>
  <c r="L52" i="26"/>
  <c r="M52" i="26" s="1"/>
  <c r="M84" i="26"/>
  <c r="L88" i="26"/>
  <c r="M88" i="26" s="1"/>
  <c r="M20" i="27"/>
  <c r="L24" i="27"/>
  <c r="M24" i="27" s="1"/>
  <c r="M32" i="27"/>
  <c r="L36" i="27"/>
  <c r="M36" i="27" s="1"/>
  <c r="M64" i="27"/>
  <c r="L68" i="27"/>
  <c r="M68" i="27" s="1"/>
  <c r="M96" i="27"/>
  <c r="L4" i="28"/>
  <c r="M4" i="28" s="1"/>
  <c r="M24" i="28"/>
  <c r="M28" i="28"/>
  <c r="M44" i="28"/>
  <c r="M60" i="28"/>
  <c r="M76" i="28"/>
  <c r="M24" i="17"/>
  <c r="L32" i="17"/>
  <c r="M32" i="17" s="1"/>
  <c r="M40" i="17"/>
  <c r="M96" i="17"/>
  <c r="M36" i="18"/>
  <c r="M68" i="18"/>
  <c r="M4" i="19"/>
  <c r="L52" i="19"/>
  <c r="M52" i="19" s="1"/>
  <c r="M80" i="19"/>
  <c r="M16" i="20"/>
  <c r="M52" i="20"/>
  <c r="L88" i="20"/>
  <c r="M88" i="20" s="1"/>
  <c r="M20" i="21"/>
  <c r="L36" i="21"/>
  <c r="M36" i="21" s="1"/>
  <c r="M64" i="21"/>
  <c r="L4" i="22"/>
  <c r="M4" i="22" s="1"/>
  <c r="L40" i="22"/>
  <c r="M40" i="22" s="1"/>
  <c r="L72" i="22"/>
  <c r="M72" i="22" s="1"/>
  <c r="M4" i="23"/>
  <c r="L52" i="23"/>
  <c r="M52" i="23" s="1"/>
  <c r="M80" i="23"/>
  <c r="M16" i="24"/>
  <c r="M52" i="24"/>
  <c r="L88" i="24"/>
  <c r="M88" i="24" s="1"/>
  <c r="L24" i="25"/>
  <c r="M24" i="25" s="1"/>
  <c r="M32" i="25"/>
  <c r="L68" i="25"/>
  <c r="M68" i="25" s="1"/>
  <c r="M96" i="25"/>
  <c r="M56" i="26"/>
  <c r="L64" i="26"/>
  <c r="M64" i="26" s="1"/>
  <c r="M92" i="26"/>
  <c r="L44" i="27"/>
  <c r="M44" i="27" s="1"/>
  <c r="M72" i="27"/>
  <c r="L12" i="28"/>
  <c r="M12" i="28" s="1"/>
  <c r="L12" i="17"/>
  <c r="M12" i="17" s="1"/>
  <c r="L72" i="17"/>
  <c r="M72" i="17" s="1"/>
  <c r="L84" i="17"/>
  <c r="M84" i="17" s="1"/>
  <c r="L20" i="18"/>
  <c r="M20" i="18" s="1"/>
  <c r="L56" i="18"/>
  <c r="M56" i="18" s="1"/>
  <c r="L88" i="18"/>
  <c r="M88" i="18" s="1"/>
  <c r="L24" i="19"/>
  <c r="M24" i="19" s="1"/>
  <c r="L36" i="19"/>
  <c r="M36" i="19" s="1"/>
  <c r="L68" i="19"/>
  <c r="M68" i="19" s="1"/>
  <c r="L4" i="20"/>
  <c r="M4" i="20" s="1"/>
  <c r="L40" i="20"/>
  <c r="M40" i="20" s="1"/>
  <c r="L72" i="20"/>
  <c r="M72" i="20" s="1"/>
  <c r="L8" i="21"/>
  <c r="M8" i="21" s="1"/>
  <c r="L52" i="21"/>
  <c r="M52" i="21" s="1"/>
  <c r="L84" i="21"/>
  <c r="M84" i="21" s="1"/>
  <c r="L20" i="22"/>
  <c r="M20" i="22" s="1"/>
  <c r="L56" i="22"/>
  <c r="M56" i="22" s="1"/>
  <c r="L88" i="22"/>
  <c r="M88" i="22" s="1"/>
  <c r="L24" i="23"/>
  <c r="M24" i="23" s="1"/>
  <c r="L36" i="23"/>
  <c r="M36" i="23" s="1"/>
  <c r="L68" i="23"/>
  <c r="M68" i="23" s="1"/>
  <c r="L4" i="24"/>
  <c r="M4" i="24" s="1"/>
  <c r="L40" i="24"/>
  <c r="M40" i="24" s="1"/>
  <c r="L72" i="24"/>
  <c r="M72" i="24" s="1"/>
  <c r="L8" i="25"/>
  <c r="M8" i="25" s="1"/>
  <c r="L52" i="25"/>
  <c r="M52" i="25" s="1"/>
  <c r="L84" i="25"/>
  <c r="M84" i="25" s="1"/>
  <c r="L20" i="26"/>
  <c r="M20" i="26" s="1"/>
  <c r="L44" i="26"/>
  <c r="M44" i="26" s="1"/>
  <c r="L80" i="26"/>
  <c r="M80" i="26" s="1"/>
  <c r="L16" i="27"/>
  <c r="M16" i="27" s="1"/>
  <c r="L60" i="27"/>
  <c r="M60" i="27" s="1"/>
  <c r="L92" i="27"/>
  <c r="M92" i="27" s="1"/>
  <c r="M36" i="28"/>
  <c r="M52" i="28"/>
  <c r="M68" i="28"/>
  <c r="M4" i="29"/>
  <c r="L56" i="40"/>
  <c r="M56" i="40" s="1"/>
  <c r="L20" i="42"/>
  <c r="M20" i="42" s="1"/>
  <c r="L60" i="43"/>
  <c r="M60" i="43" s="1"/>
  <c r="L92" i="43"/>
  <c r="M92" i="43" s="1"/>
  <c r="L88" i="28"/>
  <c r="M88" i="28" s="1"/>
  <c r="L20" i="29"/>
  <c r="M20" i="29" s="1"/>
  <c r="L84" i="29"/>
  <c r="M84" i="29" s="1"/>
  <c r="L20" i="30"/>
  <c r="M20" i="30" s="1"/>
  <c r="L56" i="30"/>
  <c r="M56" i="30" s="1"/>
  <c r="L88" i="30"/>
  <c r="M88" i="30" s="1"/>
  <c r="L24" i="31"/>
  <c r="M24" i="31" s="1"/>
  <c r="L36" i="31"/>
  <c r="M36" i="31" s="1"/>
  <c r="L68" i="31"/>
  <c r="M68" i="31" s="1"/>
  <c r="L4" i="32"/>
  <c r="M4" i="32" s="1"/>
  <c r="L40" i="32"/>
  <c r="M40" i="32" s="1"/>
  <c r="L72" i="32"/>
  <c r="M72" i="32" s="1"/>
  <c r="L8" i="33"/>
  <c r="M8" i="33" s="1"/>
  <c r="L52" i="33"/>
  <c r="M52" i="33" s="1"/>
  <c r="L84" i="33"/>
  <c r="M84" i="33" s="1"/>
  <c r="L20" i="34"/>
  <c r="M20" i="34" s="1"/>
  <c r="L56" i="34"/>
  <c r="M56" i="34" s="1"/>
  <c r="L88" i="34"/>
  <c r="M88" i="34" s="1"/>
  <c r="L24" i="35"/>
  <c r="M24" i="35" s="1"/>
  <c r="L36" i="35"/>
  <c r="M36" i="35" s="1"/>
  <c r="L84" i="35"/>
  <c r="M84" i="35" s="1"/>
  <c r="L48" i="36"/>
  <c r="M48" i="36" s="1"/>
  <c r="L96" i="36"/>
  <c r="M96" i="36" s="1"/>
  <c r="L12" i="37"/>
  <c r="M12" i="37" s="1"/>
  <c r="L40" i="37"/>
  <c r="M40" i="37" s="1"/>
  <c r="M88" i="37"/>
  <c r="L8" i="29"/>
  <c r="M8" i="29" s="1"/>
  <c r="L28" i="29"/>
  <c r="M28" i="29" s="1"/>
  <c r="L44" i="29"/>
  <c r="M44" i="29" s="1"/>
  <c r="L68" i="29"/>
  <c r="M68" i="29" s="1"/>
  <c r="L4" i="30"/>
  <c r="M4" i="30" s="1"/>
  <c r="L40" i="30"/>
  <c r="M40" i="30" s="1"/>
  <c r="L72" i="30"/>
  <c r="M72" i="30" s="1"/>
  <c r="L8" i="31"/>
  <c r="M8" i="31" s="1"/>
  <c r="L52" i="31"/>
  <c r="M52" i="31" s="1"/>
  <c r="L84" i="31"/>
  <c r="M84" i="31" s="1"/>
  <c r="L20" i="32"/>
  <c r="M20" i="32" s="1"/>
  <c r="L56" i="32"/>
  <c r="M56" i="32" s="1"/>
  <c r="L88" i="32"/>
  <c r="M88" i="32" s="1"/>
  <c r="L24" i="33"/>
  <c r="M24" i="33" s="1"/>
  <c r="L36" i="33"/>
  <c r="M36" i="33" s="1"/>
  <c r="L68" i="33"/>
  <c r="M68" i="33" s="1"/>
  <c r="L4" i="34"/>
  <c r="M4" i="34" s="1"/>
  <c r="L40" i="34"/>
  <c r="M40" i="34" s="1"/>
  <c r="L72" i="34"/>
  <c r="M72" i="34" s="1"/>
  <c r="L8" i="35"/>
  <c r="M8" i="35" s="1"/>
  <c r="L56" i="35"/>
  <c r="M56" i="35" s="1"/>
  <c r="L68" i="35"/>
  <c r="M68" i="35" s="1"/>
  <c r="L4" i="36"/>
  <c r="M4" i="36" s="1"/>
  <c r="L80" i="36"/>
  <c r="M80" i="36" s="1"/>
  <c r="M56" i="37"/>
  <c r="M24" i="38"/>
  <c r="L96" i="38"/>
  <c r="M96" i="38" s="1"/>
  <c r="M20" i="39"/>
  <c r="M52" i="39"/>
  <c r="L56" i="39"/>
  <c r="M56" i="39" s="1"/>
  <c r="M36" i="43"/>
  <c r="L40" i="43"/>
  <c r="M40" i="43" s="1"/>
  <c r="M68" i="43"/>
  <c r="L72" i="43"/>
  <c r="M72" i="43" s="1"/>
  <c r="M4" i="44"/>
  <c r="L8" i="44"/>
  <c r="M8" i="44" s="1"/>
  <c r="L24" i="37"/>
  <c r="M24" i="37" s="1"/>
  <c r="M84" i="38"/>
  <c r="M20" i="40"/>
  <c r="L24" i="40"/>
  <c r="M24" i="40" s="1"/>
  <c r="M48" i="40"/>
  <c r="L52" i="40"/>
  <c r="M52" i="40" s="1"/>
  <c r="M12" i="42"/>
  <c r="L16" i="42"/>
  <c r="M16" i="42" s="1"/>
  <c r="M52" i="43"/>
  <c r="L56" i="43"/>
  <c r="M56" i="43" s="1"/>
  <c r="M84" i="43"/>
  <c r="L88" i="43"/>
  <c r="M88" i="43" s="1"/>
  <c r="M20" i="44"/>
  <c r="L24" i="44"/>
  <c r="M24" i="44" s="1"/>
  <c r="L48" i="37"/>
  <c r="M48" i="37" s="1"/>
  <c r="L68" i="37"/>
  <c r="M68" i="37" s="1"/>
  <c r="L80" i="37"/>
  <c r="M80" i="37" s="1"/>
  <c r="L4" i="38"/>
  <c r="M4" i="38" s="1"/>
  <c r="L16" i="38"/>
  <c r="M16" i="38" s="1"/>
  <c r="L32" i="38"/>
  <c r="M32" i="38" s="1"/>
  <c r="L44" i="38"/>
  <c r="M44" i="38" s="1"/>
  <c r="L64" i="38"/>
  <c r="M64" i="38" s="1"/>
  <c r="L76" i="38"/>
  <c r="M76" i="38" s="1"/>
  <c r="L16" i="39"/>
  <c r="M16" i="39" s="1"/>
  <c r="L40" i="39"/>
  <c r="M40" i="39" s="1"/>
  <c r="L76" i="39"/>
  <c r="M76" i="39" s="1"/>
  <c r="L88" i="39"/>
  <c r="M88" i="39" s="1"/>
  <c r="L12" i="40"/>
  <c r="M12" i="40" s="1"/>
  <c r="L40" i="40"/>
  <c r="M40" i="40" s="1"/>
  <c r="L68" i="40"/>
  <c r="M68" i="40" s="1"/>
  <c r="L88" i="40"/>
  <c r="M88" i="40" s="1"/>
  <c r="L4" i="41"/>
  <c r="M4" i="41" s="1"/>
  <c r="L24" i="41"/>
  <c r="M24" i="41" s="1"/>
  <c r="L36" i="41"/>
  <c r="M36" i="41" s="1"/>
  <c r="L48" i="41"/>
  <c r="M48" i="41" s="1"/>
  <c r="L68" i="41"/>
  <c r="M68" i="41" s="1"/>
  <c r="L80" i="41"/>
  <c r="M80" i="41" s="1"/>
  <c r="L4" i="42"/>
  <c r="M4" i="42" s="1"/>
  <c r="L48" i="42"/>
  <c r="M48" i="42" s="1"/>
  <c r="L60" i="42"/>
  <c r="M60" i="42" s="1"/>
  <c r="L80" i="42"/>
  <c r="M80" i="42" s="1"/>
  <c r="L92" i="42"/>
  <c r="M92" i="42" s="1"/>
  <c r="L16" i="43"/>
  <c r="M16" i="43" s="1"/>
  <c r="L28" i="43"/>
  <c r="M28" i="43" s="1"/>
  <c r="L40" i="44"/>
  <c r="M40" i="44" s="1"/>
  <c r="L52" i="44"/>
  <c r="M52" i="44" s="1"/>
  <c r="L72" i="44"/>
  <c r="M72" i="44" s="1"/>
  <c r="L84" i="44"/>
  <c r="M84" i="44" s="1"/>
  <c r="M8" i="45"/>
  <c r="L12" i="45"/>
  <c r="M12" i="45" s="1"/>
  <c r="L56" i="45"/>
  <c r="M56" i="45" s="1"/>
  <c r="L68" i="45"/>
  <c r="M68" i="45" s="1"/>
  <c r="L88" i="45"/>
  <c r="M88" i="45" s="1"/>
  <c r="L4" i="46"/>
  <c r="M4" i="46" s="1"/>
  <c r="L24" i="46"/>
  <c r="M24" i="46" s="1"/>
  <c r="L32" i="46"/>
  <c r="M32" i="46" s="1"/>
  <c r="L52" i="46"/>
  <c r="M52" i="46" s="1"/>
  <c r="L64" i="46"/>
  <c r="M64" i="46" s="1"/>
  <c r="L84" i="46"/>
  <c r="M84" i="46" s="1"/>
  <c r="L96" i="46"/>
  <c r="M96" i="46" s="1"/>
  <c r="L20" i="47"/>
  <c r="M20" i="47" s="1"/>
  <c r="M12" i="51"/>
  <c r="L48" i="38"/>
  <c r="M48" i="38" s="1"/>
  <c r="L80" i="38"/>
  <c r="M80" i="38" s="1"/>
  <c r="L44" i="39"/>
  <c r="M44" i="39" s="1"/>
  <c r="L92" i="39"/>
  <c r="M92" i="39" s="1"/>
  <c r="L72" i="40"/>
  <c r="M72" i="40" s="1"/>
  <c r="L8" i="41"/>
  <c r="M8" i="41" s="1"/>
  <c r="L52" i="41"/>
  <c r="M52" i="41" s="1"/>
  <c r="L84" i="41"/>
  <c r="M84" i="41" s="1"/>
  <c r="L32" i="42"/>
  <c r="M32" i="42" s="1"/>
  <c r="L64" i="42"/>
  <c r="M64" i="42" s="1"/>
  <c r="L96" i="42"/>
  <c r="M96" i="42" s="1"/>
  <c r="L56" i="44"/>
  <c r="M56" i="44" s="1"/>
  <c r="L88" i="44"/>
  <c r="M88" i="44" s="1"/>
  <c r="M44" i="45"/>
  <c r="M76" i="45"/>
  <c r="M12" i="46"/>
  <c r="M40" i="46"/>
  <c r="M72" i="46"/>
  <c r="M8" i="47"/>
  <c r="M32" i="47"/>
  <c r="M20" i="49"/>
  <c r="M56" i="51"/>
  <c r="L52" i="45"/>
  <c r="M52" i="45" s="1"/>
  <c r="L64" i="45"/>
  <c r="M64" i="45" s="1"/>
  <c r="L84" i="45"/>
  <c r="M84" i="45" s="1"/>
  <c r="L96" i="45"/>
  <c r="M96" i="45" s="1"/>
  <c r="L20" i="46"/>
  <c r="M20" i="46" s="1"/>
  <c r="L48" i="46"/>
  <c r="M48" i="46" s="1"/>
  <c r="L60" i="46"/>
  <c r="M60" i="46" s="1"/>
  <c r="L80" i="46"/>
  <c r="M80" i="46" s="1"/>
  <c r="L92" i="46"/>
  <c r="M92" i="46" s="1"/>
  <c r="L16" i="47"/>
  <c r="M16" i="47" s="1"/>
  <c r="M28" i="47"/>
  <c r="M72" i="48"/>
  <c r="L76" i="48"/>
  <c r="M76" i="48" s="1"/>
  <c r="M60" i="49"/>
  <c r="M72" i="49"/>
  <c r="L76" i="49"/>
  <c r="M76" i="49" s="1"/>
  <c r="M88" i="51"/>
  <c r="L92" i="51"/>
  <c r="M92" i="51" s="1"/>
  <c r="L24" i="45"/>
  <c r="M24" i="45" s="1"/>
  <c r="L36" i="45"/>
  <c r="M36" i="45" s="1"/>
  <c r="L44" i="47"/>
  <c r="M44" i="47" s="1"/>
  <c r="M8" i="49"/>
  <c r="L12" i="49"/>
  <c r="M12" i="49" s="1"/>
  <c r="M32" i="49"/>
  <c r="L36" i="49"/>
  <c r="M36" i="49" s="1"/>
  <c r="M8" i="50"/>
  <c r="L12" i="50"/>
  <c r="M12" i="50" s="1"/>
  <c r="M44" i="50"/>
  <c r="L48" i="50"/>
  <c r="M48" i="50" s="1"/>
  <c r="M52" i="47"/>
  <c r="L56" i="47"/>
  <c r="M56" i="47" s="1"/>
  <c r="M84" i="47"/>
  <c r="L88" i="47"/>
  <c r="M88" i="47" s="1"/>
  <c r="M20" i="48"/>
  <c r="L24" i="48"/>
  <c r="M24" i="48" s="1"/>
  <c r="M32" i="48"/>
  <c r="L36" i="48"/>
  <c r="M36" i="48" s="1"/>
  <c r="M64" i="48"/>
  <c r="L68" i="48"/>
  <c r="M68" i="48" s="1"/>
  <c r="M96" i="48"/>
  <c r="L4" i="49"/>
  <c r="M4" i="49" s="1"/>
  <c r="M56" i="49"/>
  <c r="L68" i="49"/>
  <c r="M68" i="49" s="1"/>
  <c r="M96" i="49"/>
  <c r="L4" i="50"/>
  <c r="M4" i="50" s="1"/>
  <c r="M36" i="50"/>
  <c r="L40" i="50"/>
  <c r="M40" i="50" s="1"/>
  <c r="M68" i="50"/>
  <c r="L72" i="50"/>
  <c r="M72" i="50" s="1"/>
  <c r="M4" i="51"/>
  <c r="L8" i="51"/>
  <c r="M8" i="51" s="1"/>
  <c r="M48" i="51"/>
  <c r="L52" i="51"/>
  <c r="M52" i="51" s="1"/>
  <c r="M80" i="51"/>
  <c r="L84" i="51"/>
  <c r="M84" i="51" s="1"/>
  <c r="L48" i="47"/>
  <c r="M48" i="47" s="1"/>
  <c r="L80" i="47"/>
  <c r="M80" i="47" s="1"/>
  <c r="L16" i="48"/>
  <c r="M16" i="48" s="1"/>
  <c r="L60" i="48"/>
  <c r="M60" i="48" s="1"/>
  <c r="L92" i="48"/>
  <c r="M92" i="48" s="1"/>
  <c r="L52" i="49"/>
  <c r="M52" i="49" s="1"/>
  <c r="L92" i="49"/>
  <c r="M92" i="49" s="1"/>
  <c r="L32" i="50"/>
  <c r="M32" i="50" s="1"/>
  <c r="L64" i="50"/>
  <c r="M64" i="50" s="1"/>
  <c r="L96" i="50"/>
  <c r="M96" i="50" s="1"/>
  <c r="L44" i="51"/>
  <c r="M44" i="51" s="1"/>
  <c r="L76" i="51"/>
  <c r="M76" i="51" s="1"/>
  <c r="K12" i="16"/>
  <c r="L12" i="16" s="1"/>
  <c r="K44" i="16"/>
  <c r="L44" i="16" s="1"/>
  <c r="L60" i="16"/>
  <c r="L77" i="16"/>
  <c r="L93" i="16"/>
  <c r="K20" i="16"/>
  <c r="L20" i="16" s="1"/>
  <c r="K68" i="16"/>
  <c r="L68" i="16" s="1"/>
  <c r="K85" i="16"/>
  <c r="L85" i="16" s="1"/>
  <c r="L24" i="16"/>
  <c r="L32" i="16"/>
  <c r="K72" i="16"/>
  <c r="L72" i="16" s="1"/>
  <c r="L89" i="16"/>
  <c r="K147" i="15" l="1"/>
  <c r="L147" i="15" s="1"/>
  <c r="K146" i="15"/>
  <c r="K145" i="15"/>
  <c r="L144" i="15" s="1"/>
  <c r="M144" i="15" s="1"/>
  <c r="K144" i="15"/>
  <c r="L143" i="15"/>
  <c r="K143" i="15"/>
  <c r="K142" i="15"/>
  <c r="K141" i="15"/>
  <c r="K140" i="15"/>
  <c r="L140" i="15" s="1"/>
  <c r="M140" i="15" s="1"/>
  <c r="K139" i="15"/>
  <c r="L139" i="15" s="1"/>
  <c r="K138" i="15"/>
  <c r="K137" i="15"/>
  <c r="K136" i="15"/>
  <c r="L136" i="15" s="1"/>
  <c r="L135" i="15"/>
  <c r="K135" i="15"/>
  <c r="K134" i="15"/>
  <c r="K133" i="15"/>
  <c r="M132" i="15"/>
  <c r="K132" i="15"/>
  <c r="L132" i="15" s="1"/>
  <c r="K131" i="15"/>
  <c r="L131" i="15" s="1"/>
  <c r="K130" i="15"/>
  <c r="K129" i="15"/>
  <c r="K128" i="15"/>
  <c r="L128" i="15" s="1"/>
  <c r="K127" i="15"/>
  <c r="L127" i="15" s="1"/>
  <c r="K126" i="15"/>
  <c r="K125" i="15"/>
  <c r="K124" i="15"/>
  <c r="L124" i="15" s="1"/>
  <c r="M124" i="15" s="1"/>
  <c r="L123" i="15"/>
  <c r="K123" i="15"/>
  <c r="K122" i="15"/>
  <c r="K121" i="15"/>
  <c r="K120" i="15"/>
  <c r="L120" i="15" s="1"/>
  <c r="M120" i="15" s="1"/>
  <c r="K119" i="15"/>
  <c r="L119" i="15" s="1"/>
  <c r="K118" i="15"/>
  <c r="K117" i="15"/>
  <c r="L116" i="15"/>
  <c r="M116" i="15" s="1"/>
  <c r="K116" i="15"/>
  <c r="K115" i="15"/>
  <c r="L115" i="15" s="1"/>
  <c r="K114" i="15"/>
  <c r="K113" i="15"/>
  <c r="K112" i="15"/>
  <c r="L112" i="15" s="1"/>
  <c r="K111" i="15"/>
  <c r="L111" i="15" s="1"/>
  <c r="K110" i="15"/>
  <c r="K109" i="15"/>
  <c r="K108" i="15"/>
  <c r="L107" i="15"/>
  <c r="K107" i="15"/>
  <c r="K105" i="15"/>
  <c r="M104" i="15"/>
  <c r="L104" i="15"/>
  <c r="K104" i="15"/>
  <c r="K103" i="15"/>
  <c r="L103" i="15" s="1"/>
  <c r="K102" i="15"/>
  <c r="K101" i="15"/>
  <c r="L100" i="15"/>
  <c r="M100" i="15" s="1"/>
  <c r="K100" i="15"/>
  <c r="K99" i="15"/>
  <c r="L99" i="15" s="1"/>
  <c r="K98" i="15"/>
  <c r="K97" i="15"/>
  <c r="K96" i="15"/>
  <c r="L95" i="15"/>
  <c r="K95" i="15"/>
  <c r="K94" i="15"/>
  <c r="K93" i="15"/>
  <c r="M92" i="15"/>
  <c r="K92" i="15"/>
  <c r="L92" i="15" s="1"/>
  <c r="L91" i="15"/>
  <c r="K91" i="15"/>
  <c r="K90" i="15"/>
  <c r="K89" i="15"/>
  <c r="M88" i="15"/>
  <c r="L88" i="15"/>
  <c r="K88" i="15"/>
  <c r="K87" i="15"/>
  <c r="L87" i="15" s="1"/>
  <c r="K86" i="15"/>
  <c r="L84" i="15" s="1"/>
  <c r="M84" i="15" s="1"/>
  <c r="K85" i="15"/>
  <c r="K84" i="15"/>
  <c r="K83" i="15"/>
  <c r="L83" i="15" s="1"/>
  <c r="K82" i="15"/>
  <c r="K81" i="15"/>
  <c r="K80" i="15"/>
  <c r="L79" i="15"/>
  <c r="K79" i="15"/>
  <c r="K78" i="15"/>
  <c r="K77" i="15"/>
  <c r="K76" i="15"/>
  <c r="L75" i="15"/>
  <c r="K75" i="15"/>
  <c r="K74" i="15"/>
  <c r="K73" i="15"/>
  <c r="M72" i="15"/>
  <c r="L72" i="15"/>
  <c r="K72" i="15"/>
  <c r="K71" i="15"/>
  <c r="L71" i="15" s="1"/>
  <c r="K70" i="15"/>
  <c r="K69" i="15"/>
  <c r="L68" i="15"/>
  <c r="M68" i="15" s="1"/>
  <c r="K68" i="15"/>
  <c r="K67" i="15"/>
  <c r="L67" i="15" s="1"/>
  <c r="K66" i="15"/>
  <c r="K65" i="15"/>
  <c r="K64" i="15"/>
  <c r="L63" i="15"/>
  <c r="K63" i="15"/>
  <c r="K62" i="15"/>
  <c r="K61" i="15"/>
  <c r="M60" i="15"/>
  <c r="K60" i="15"/>
  <c r="L60" i="15" s="1"/>
  <c r="L59" i="15"/>
  <c r="K59" i="15"/>
  <c r="K58" i="15"/>
  <c r="K57" i="15"/>
  <c r="M56" i="15"/>
  <c r="L56" i="15"/>
  <c r="K56" i="15"/>
  <c r="K55" i="15"/>
  <c r="L55" i="15" s="1"/>
  <c r="K54" i="15"/>
  <c r="L52" i="15" s="1"/>
  <c r="M52" i="15" s="1"/>
  <c r="K53" i="15"/>
  <c r="K52" i="15"/>
  <c r="K51" i="15"/>
  <c r="L51" i="15" s="1"/>
  <c r="K50" i="15"/>
  <c r="K49" i="15"/>
  <c r="K48" i="15"/>
  <c r="L47" i="15"/>
  <c r="K47" i="15"/>
  <c r="K46" i="15"/>
  <c r="K45" i="15"/>
  <c r="K44" i="15"/>
  <c r="L43" i="15"/>
  <c r="K43" i="15"/>
  <c r="K42" i="15"/>
  <c r="K41" i="15"/>
  <c r="M40" i="15"/>
  <c r="L40" i="15"/>
  <c r="K40" i="15"/>
  <c r="K39" i="15"/>
  <c r="L39" i="15" s="1"/>
  <c r="K38" i="15"/>
  <c r="K37" i="15"/>
  <c r="L36" i="15"/>
  <c r="M36" i="15" s="1"/>
  <c r="K36" i="15"/>
  <c r="K35" i="15"/>
  <c r="L35" i="15" s="1"/>
  <c r="K34" i="15"/>
  <c r="K33" i="15"/>
  <c r="K32" i="15"/>
  <c r="L31" i="15"/>
  <c r="K31" i="15"/>
  <c r="K30" i="15"/>
  <c r="K29" i="15"/>
  <c r="M28" i="15"/>
  <c r="K28" i="15"/>
  <c r="L28" i="15" s="1"/>
  <c r="L27" i="15"/>
  <c r="K27" i="15"/>
  <c r="K26" i="15"/>
  <c r="K25" i="15"/>
  <c r="M24" i="15"/>
  <c r="L24" i="15"/>
  <c r="K24" i="15"/>
  <c r="K23" i="15"/>
  <c r="L23" i="15" s="1"/>
  <c r="K22" i="15"/>
  <c r="L20" i="15" s="1"/>
  <c r="M20" i="15" s="1"/>
  <c r="K21" i="15"/>
  <c r="K20" i="15"/>
  <c r="K19" i="15"/>
  <c r="L19" i="15" s="1"/>
  <c r="K18" i="15"/>
  <c r="K17" i="15"/>
  <c r="K16" i="15"/>
  <c r="L15" i="15"/>
  <c r="K15" i="15"/>
  <c r="K14" i="15"/>
  <c r="K13" i="15"/>
  <c r="K12" i="15"/>
  <c r="L11" i="15"/>
  <c r="K11" i="15"/>
  <c r="K10" i="15"/>
  <c r="K9" i="15"/>
  <c r="M8" i="15"/>
  <c r="L8" i="15"/>
  <c r="K8" i="15"/>
  <c r="K7" i="15"/>
  <c r="L7" i="15" s="1"/>
  <c r="K6" i="15"/>
  <c r="K5" i="15"/>
  <c r="L4" i="15"/>
  <c r="M4" i="15" s="1"/>
  <c r="K4" i="15"/>
  <c r="K147" i="14"/>
  <c r="L147" i="14" s="1"/>
  <c r="K146" i="14"/>
  <c r="K145" i="14"/>
  <c r="K144" i="14"/>
  <c r="L143" i="14"/>
  <c r="K143" i="14"/>
  <c r="K142" i="14"/>
  <c r="K141" i="14"/>
  <c r="M140" i="14"/>
  <c r="K140" i="14"/>
  <c r="L140" i="14" s="1"/>
  <c r="L139" i="14"/>
  <c r="K139" i="14"/>
  <c r="K138" i="14"/>
  <c r="K137" i="14"/>
  <c r="M136" i="14"/>
  <c r="L136" i="14"/>
  <c r="K136" i="14"/>
  <c r="K135" i="14"/>
  <c r="L135" i="14" s="1"/>
  <c r="K134" i="14"/>
  <c r="L132" i="14" s="1"/>
  <c r="M132" i="14" s="1"/>
  <c r="K133" i="14"/>
  <c r="K132" i="14"/>
  <c r="K131" i="14"/>
  <c r="L131" i="14" s="1"/>
  <c r="K130" i="14"/>
  <c r="K129" i="14"/>
  <c r="K128" i="14"/>
  <c r="L127" i="14"/>
  <c r="K127" i="14"/>
  <c r="K126" i="14"/>
  <c r="K125" i="14"/>
  <c r="K124" i="14"/>
  <c r="L123" i="14"/>
  <c r="K123" i="14"/>
  <c r="K122" i="14"/>
  <c r="K121" i="14"/>
  <c r="M120" i="14"/>
  <c r="L120" i="14"/>
  <c r="K120" i="14"/>
  <c r="K119" i="14"/>
  <c r="L119" i="14" s="1"/>
  <c r="K118" i="14"/>
  <c r="K117" i="14"/>
  <c r="L116" i="14"/>
  <c r="M116" i="14" s="1"/>
  <c r="K116" i="14"/>
  <c r="K115" i="14"/>
  <c r="L115" i="14" s="1"/>
  <c r="K114" i="14"/>
  <c r="K113" i="14"/>
  <c r="K112" i="14"/>
  <c r="L111" i="14"/>
  <c r="K111" i="14"/>
  <c r="K110" i="14"/>
  <c r="K109" i="14"/>
  <c r="M108" i="14"/>
  <c r="K108" i="14"/>
  <c r="L108" i="14" s="1"/>
  <c r="L107" i="14"/>
  <c r="K107" i="14"/>
  <c r="K105" i="14"/>
  <c r="K104" i="14"/>
  <c r="L104" i="14" s="1"/>
  <c r="M104" i="14" s="1"/>
  <c r="K103" i="14"/>
  <c r="L103" i="14" s="1"/>
  <c r="K102" i="14"/>
  <c r="K101" i="14"/>
  <c r="K100" i="14"/>
  <c r="L100" i="14" s="1"/>
  <c r="M100" i="14" s="1"/>
  <c r="L99" i="14"/>
  <c r="K99" i="14"/>
  <c r="K98" i="14"/>
  <c r="K97" i="14"/>
  <c r="K96" i="14"/>
  <c r="K95" i="14"/>
  <c r="L95" i="14" s="1"/>
  <c r="K94" i="14"/>
  <c r="K93" i="14"/>
  <c r="L92" i="14"/>
  <c r="K92" i="14"/>
  <c r="K91" i="14"/>
  <c r="L91" i="14" s="1"/>
  <c r="K90" i="14"/>
  <c r="K89" i="14"/>
  <c r="K88" i="14"/>
  <c r="L88" i="14" s="1"/>
  <c r="M88" i="14" s="1"/>
  <c r="K87" i="14"/>
  <c r="L87" i="14" s="1"/>
  <c r="K86" i="14"/>
  <c r="K85" i="14"/>
  <c r="K84" i="14"/>
  <c r="L83" i="14"/>
  <c r="K83" i="14"/>
  <c r="K82" i="14"/>
  <c r="K81" i="14"/>
  <c r="K80" i="14"/>
  <c r="K79" i="14"/>
  <c r="L79" i="14" s="1"/>
  <c r="K78" i="14"/>
  <c r="K77" i="14"/>
  <c r="L76" i="14"/>
  <c r="K76" i="14"/>
  <c r="K75" i="14"/>
  <c r="L75" i="14" s="1"/>
  <c r="K74" i="14"/>
  <c r="K73" i="14"/>
  <c r="K72" i="14"/>
  <c r="L72" i="14" s="1"/>
  <c r="M72" i="14" s="1"/>
  <c r="K71" i="14"/>
  <c r="L71" i="14" s="1"/>
  <c r="K69" i="14"/>
  <c r="K68" i="14"/>
  <c r="K67" i="14"/>
  <c r="L67" i="14" s="1"/>
  <c r="K66" i="14"/>
  <c r="K65" i="14"/>
  <c r="L64" i="14"/>
  <c r="K64" i="14"/>
  <c r="K63" i="14"/>
  <c r="L63" i="14" s="1"/>
  <c r="K62" i="14"/>
  <c r="K61" i="14"/>
  <c r="K60" i="14"/>
  <c r="L60" i="14" s="1"/>
  <c r="M60" i="14" s="1"/>
  <c r="L59" i="14"/>
  <c r="K59" i="14"/>
  <c r="K58" i="14"/>
  <c r="K57" i="14"/>
  <c r="K56" i="14"/>
  <c r="L55" i="14"/>
  <c r="K55" i="14"/>
  <c r="K54" i="14"/>
  <c r="K53" i="14"/>
  <c r="K52" i="14"/>
  <c r="L51" i="14"/>
  <c r="K51" i="14"/>
  <c r="K50" i="14"/>
  <c r="K49" i="14"/>
  <c r="M48" i="14"/>
  <c r="L48" i="14"/>
  <c r="K48" i="14"/>
  <c r="K47" i="14"/>
  <c r="L47" i="14" s="1"/>
  <c r="K46" i="14"/>
  <c r="L44" i="14" s="1"/>
  <c r="M44" i="14" s="1"/>
  <c r="K45" i="14"/>
  <c r="K44" i="14"/>
  <c r="K43" i="14"/>
  <c r="L43" i="14" s="1"/>
  <c r="K42" i="14"/>
  <c r="K41" i="14"/>
  <c r="K40" i="14"/>
  <c r="L39" i="14"/>
  <c r="K39" i="14"/>
  <c r="K38" i="14"/>
  <c r="K37" i="14"/>
  <c r="K36" i="14"/>
  <c r="L35" i="14"/>
  <c r="K35" i="14"/>
  <c r="K34" i="14"/>
  <c r="K33" i="14"/>
  <c r="M32" i="14"/>
  <c r="L32" i="14"/>
  <c r="K32" i="14"/>
  <c r="K31" i="14"/>
  <c r="L31" i="14" s="1"/>
  <c r="K30" i="14"/>
  <c r="K29" i="14"/>
  <c r="L28" i="14"/>
  <c r="M28" i="14" s="1"/>
  <c r="K28" i="14"/>
  <c r="L27" i="14"/>
  <c r="K27" i="14"/>
  <c r="K26" i="14"/>
  <c r="K25" i="14"/>
  <c r="K24" i="14"/>
  <c r="L23" i="14"/>
  <c r="K23" i="14"/>
  <c r="K22" i="14"/>
  <c r="K21" i="14"/>
  <c r="K20" i="14"/>
  <c r="K19" i="14"/>
  <c r="L19" i="14" s="1"/>
  <c r="K17" i="14"/>
  <c r="L16" i="14"/>
  <c r="K16" i="14"/>
  <c r="K15" i="14"/>
  <c r="L15" i="14" s="1"/>
  <c r="K14" i="14"/>
  <c r="K13" i="14"/>
  <c r="K12" i="14"/>
  <c r="L11" i="14"/>
  <c r="K11" i="14"/>
  <c r="K10" i="14"/>
  <c r="K9" i="14"/>
  <c r="K8" i="14"/>
  <c r="L7" i="14"/>
  <c r="K7" i="14"/>
  <c r="K6" i="14"/>
  <c r="K5" i="14"/>
  <c r="M4" i="14"/>
  <c r="L4" i="14"/>
  <c r="K4" i="14"/>
  <c r="K147" i="13"/>
  <c r="L147" i="13" s="1"/>
  <c r="K146" i="13"/>
  <c r="K145" i="13"/>
  <c r="L144" i="13"/>
  <c r="M144" i="13" s="1"/>
  <c r="K144" i="13"/>
  <c r="K143" i="13"/>
  <c r="L143" i="13" s="1"/>
  <c r="K142" i="13"/>
  <c r="K141" i="13"/>
  <c r="K140" i="13"/>
  <c r="L139" i="13"/>
  <c r="K139" i="13"/>
  <c r="K138" i="13"/>
  <c r="K137" i="13"/>
  <c r="M136" i="13"/>
  <c r="K136" i="13"/>
  <c r="L136" i="13" s="1"/>
  <c r="L135" i="13"/>
  <c r="K135" i="13"/>
  <c r="K134" i="13"/>
  <c r="K133" i="13"/>
  <c r="M132" i="13"/>
  <c r="L132" i="13"/>
  <c r="K132" i="13"/>
  <c r="K131" i="13"/>
  <c r="L131" i="13" s="1"/>
  <c r="K130" i="13"/>
  <c r="L128" i="13" s="1"/>
  <c r="M128" i="13" s="1"/>
  <c r="K129" i="13"/>
  <c r="K128" i="13"/>
  <c r="K127" i="13"/>
  <c r="L127" i="13" s="1"/>
  <c r="K126" i="13"/>
  <c r="K125" i="13"/>
  <c r="K124" i="13"/>
  <c r="L123" i="13"/>
  <c r="K123" i="13"/>
  <c r="K122" i="13"/>
  <c r="K121" i="13"/>
  <c r="K120" i="13"/>
  <c r="L119" i="13"/>
  <c r="K119" i="13"/>
  <c r="K118" i="13"/>
  <c r="K117" i="13"/>
  <c r="M116" i="13"/>
  <c r="L116" i="13"/>
  <c r="K116" i="13"/>
  <c r="K115" i="13"/>
  <c r="L115" i="13" s="1"/>
  <c r="K114" i="13"/>
  <c r="K113" i="13"/>
  <c r="L112" i="13"/>
  <c r="M112" i="13" s="1"/>
  <c r="K112" i="13"/>
  <c r="K111" i="13"/>
  <c r="L111" i="13" s="1"/>
  <c r="K110" i="13"/>
  <c r="K109" i="13"/>
  <c r="K108" i="13"/>
  <c r="L107" i="13"/>
  <c r="K107" i="13"/>
  <c r="K105" i="13"/>
  <c r="L104" i="13"/>
  <c r="K104" i="13"/>
  <c r="K103" i="13"/>
  <c r="L103" i="13" s="1"/>
  <c r="K102" i="13"/>
  <c r="K101" i="13"/>
  <c r="K100" i="13"/>
  <c r="L100" i="13" s="1"/>
  <c r="M100" i="13" s="1"/>
  <c r="K99" i="13"/>
  <c r="L99" i="13" s="1"/>
  <c r="K98" i="13"/>
  <c r="K97" i="13"/>
  <c r="K96" i="13"/>
  <c r="L95" i="13"/>
  <c r="K95" i="13"/>
  <c r="K94" i="13"/>
  <c r="K93" i="13"/>
  <c r="K92" i="13"/>
  <c r="K91" i="13"/>
  <c r="L91" i="13" s="1"/>
  <c r="K90" i="13"/>
  <c r="K89" i="13"/>
  <c r="L88" i="13"/>
  <c r="K88" i="13"/>
  <c r="K87" i="13"/>
  <c r="L87" i="13" s="1"/>
  <c r="K86" i="13"/>
  <c r="K85" i="13"/>
  <c r="K84" i="13"/>
  <c r="L84" i="13" s="1"/>
  <c r="M84" i="13" s="1"/>
  <c r="L83" i="13"/>
  <c r="K83" i="13"/>
  <c r="K82" i="13"/>
  <c r="K81" i="13"/>
  <c r="K80" i="13"/>
  <c r="L79" i="13"/>
  <c r="K79" i="13"/>
  <c r="K78" i="13"/>
  <c r="K77" i="13"/>
  <c r="K76" i="13"/>
  <c r="L75" i="13"/>
  <c r="K75" i="13"/>
  <c r="K74" i="13"/>
  <c r="K73" i="13"/>
  <c r="M72" i="13"/>
  <c r="L72" i="13"/>
  <c r="K72" i="13"/>
  <c r="K71" i="13"/>
  <c r="L71" i="13" s="1"/>
  <c r="K70" i="13"/>
  <c r="L68" i="13" s="1"/>
  <c r="M68" i="13" s="1"/>
  <c r="K69" i="13"/>
  <c r="K68" i="13"/>
  <c r="L67" i="13"/>
  <c r="K67" i="13"/>
  <c r="K66" i="13"/>
  <c r="K65" i="13"/>
  <c r="K64" i="13"/>
  <c r="L64" i="13" s="1"/>
  <c r="M64" i="13" s="1"/>
  <c r="L63" i="13"/>
  <c r="K63" i="13"/>
  <c r="K62" i="13"/>
  <c r="K61" i="13"/>
  <c r="K60" i="13"/>
  <c r="K59" i="13"/>
  <c r="L59" i="13" s="1"/>
  <c r="K58" i="13"/>
  <c r="K57" i="13"/>
  <c r="L56" i="13"/>
  <c r="K56" i="13"/>
  <c r="K55" i="13"/>
  <c r="L55" i="13" s="1"/>
  <c r="K54" i="13"/>
  <c r="K53" i="13"/>
  <c r="K52" i="13"/>
  <c r="L52" i="13" s="1"/>
  <c r="M52" i="13" s="1"/>
  <c r="K51" i="13"/>
  <c r="L51" i="13" s="1"/>
  <c r="K50" i="13"/>
  <c r="K49" i="13"/>
  <c r="K48" i="13"/>
  <c r="L47" i="13"/>
  <c r="K47" i="13"/>
  <c r="K46" i="13"/>
  <c r="K45" i="13"/>
  <c r="K44" i="13"/>
  <c r="K43" i="13"/>
  <c r="L43" i="13" s="1"/>
  <c r="K42" i="13"/>
  <c r="K41" i="13"/>
  <c r="L40" i="13"/>
  <c r="K40" i="13"/>
  <c r="K39" i="13"/>
  <c r="L39" i="13" s="1"/>
  <c r="K38" i="13"/>
  <c r="K37" i="13"/>
  <c r="K36" i="13"/>
  <c r="L36" i="13" s="1"/>
  <c r="M36" i="13" s="1"/>
  <c r="L35" i="13"/>
  <c r="K35" i="13"/>
  <c r="K34" i="13"/>
  <c r="K33" i="13"/>
  <c r="K32" i="13"/>
  <c r="L31" i="13"/>
  <c r="K31" i="13"/>
  <c r="K30" i="13"/>
  <c r="K29" i="13"/>
  <c r="K28" i="13"/>
  <c r="L27" i="13"/>
  <c r="K27" i="13"/>
  <c r="K26" i="13"/>
  <c r="K25" i="13"/>
  <c r="M24" i="13"/>
  <c r="L24" i="13"/>
  <c r="K24" i="13"/>
  <c r="K23" i="13"/>
  <c r="L23" i="13" s="1"/>
  <c r="K22" i="13"/>
  <c r="L20" i="13" s="1"/>
  <c r="M20" i="13" s="1"/>
  <c r="K21" i="13"/>
  <c r="K20" i="13"/>
  <c r="K19" i="13"/>
  <c r="L19" i="13" s="1"/>
  <c r="K18" i="13"/>
  <c r="K17" i="13"/>
  <c r="K16" i="13"/>
  <c r="L15" i="13"/>
  <c r="K15" i="13"/>
  <c r="K14" i="13"/>
  <c r="K13" i="13"/>
  <c r="M12" i="13"/>
  <c r="K12" i="13"/>
  <c r="L12" i="13" s="1"/>
  <c r="L11" i="13"/>
  <c r="K11" i="13"/>
  <c r="K10" i="13"/>
  <c r="K9" i="13"/>
  <c r="M8" i="13"/>
  <c r="L8" i="13"/>
  <c r="K8" i="13"/>
  <c r="K7" i="13"/>
  <c r="L7" i="13" s="1"/>
  <c r="K6" i="13"/>
  <c r="K5" i="13"/>
  <c r="L4" i="13"/>
  <c r="M4" i="13" s="1"/>
  <c r="K4" i="13"/>
  <c r="K147" i="12"/>
  <c r="L147" i="12" s="1"/>
  <c r="K146" i="12"/>
  <c r="K145" i="12"/>
  <c r="K144" i="12"/>
  <c r="L143" i="12"/>
  <c r="K143" i="12"/>
  <c r="K142" i="12"/>
  <c r="K141" i="12"/>
  <c r="K140" i="12"/>
  <c r="L139" i="12"/>
  <c r="K139" i="12"/>
  <c r="K138" i="12"/>
  <c r="K137" i="12"/>
  <c r="M136" i="12"/>
  <c r="L136" i="12"/>
  <c r="K136" i="12"/>
  <c r="K135" i="12"/>
  <c r="L135" i="12" s="1"/>
  <c r="K134" i="12"/>
  <c r="K133" i="12"/>
  <c r="K132" i="12"/>
  <c r="K131" i="12"/>
  <c r="L131" i="12" s="1"/>
  <c r="K130" i="12"/>
  <c r="K129" i="12"/>
  <c r="L128" i="12" s="1"/>
  <c r="K128" i="12"/>
  <c r="L127" i="12"/>
  <c r="K127" i="12"/>
  <c r="K126" i="12"/>
  <c r="K125" i="12"/>
  <c r="K124" i="12"/>
  <c r="L124" i="12" s="1"/>
  <c r="M124" i="12" s="1"/>
  <c r="K123" i="12"/>
  <c r="L123" i="12" s="1"/>
  <c r="K122" i="12"/>
  <c r="K121" i="12"/>
  <c r="L120" i="12"/>
  <c r="M120" i="12" s="1"/>
  <c r="K120" i="12"/>
  <c r="L119" i="12"/>
  <c r="K119" i="12"/>
  <c r="K118" i="12"/>
  <c r="K117" i="12"/>
  <c r="K116" i="12"/>
  <c r="K115" i="12"/>
  <c r="L115" i="12" s="1"/>
  <c r="K114" i="12"/>
  <c r="K113" i="12"/>
  <c r="L112" i="12" s="1"/>
  <c r="K112" i="12"/>
  <c r="L111" i="12"/>
  <c r="K111" i="12"/>
  <c r="K110" i="12"/>
  <c r="K109" i="12"/>
  <c r="K108" i="12"/>
  <c r="L108" i="12" s="1"/>
  <c r="M108" i="12" s="1"/>
  <c r="K107" i="12"/>
  <c r="L107" i="12" s="1"/>
  <c r="K105" i="12"/>
  <c r="K104" i="12"/>
  <c r="L104" i="12" s="1"/>
  <c r="M104" i="12" s="1"/>
  <c r="K103" i="12"/>
  <c r="L103" i="12" s="1"/>
  <c r="K102" i="12"/>
  <c r="K101" i="12"/>
  <c r="L100" i="12"/>
  <c r="M100" i="12" s="1"/>
  <c r="K100" i="12"/>
  <c r="L99" i="12"/>
  <c r="K99" i="12"/>
  <c r="K98" i="12"/>
  <c r="K97" i="12"/>
  <c r="K96" i="12"/>
  <c r="K95" i="12"/>
  <c r="L95" i="12" s="1"/>
  <c r="K94" i="12"/>
  <c r="K93" i="12"/>
  <c r="L92" i="12" s="1"/>
  <c r="K92" i="12"/>
  <c r="L91" i="12"/>
  <c r="K91" i="12"/>
  <c r="K90" i="12"/>
  <c r="K89" i="12"/>
  <c r="K88" i="12"/>
  <c r="L88" i="12" s="1"/>
  <c r="M88" i="12" s="1"/>
  <c r="K87" i="12"/>
  <c r="L87" i="12" s="1"/>
  <c r="K86" i="12"/>
  <c r="K85" i="12"/>
  <c r="L84" i="12"/>
  <c r="M84" i="12" s="1"/>
  <c r="K84" i="12"/>
  <c r="L83" i="12"/>
  <c r="K83" i="12"/>
  <c r="K82" i="12"/>
  <c r="K81" i="12"/>
  <c r="K80" i="12"/>
  <c r="K79" i="12"/>
  <c r="L79" i="12" s="1"/>
  <c r="K78" i="12"/>
  <c r="K77" i="12"/>
  <c r="L76" i="12" s="1"/>
  <c r="K76" i="12"/>
  <c r="L75" i="12"/>
  <c r="K75" i="12"/>
  <c r="K74" i="12"/>
  <c r="K73" i="12"/>
  <c r="K72" i="12"/>
  <c r="L72" i="12" s="1"/>
  <c r="M72" i="12" s="1"/>
  <c r="K71" i="12"/>
  <c r="L71" i="12" s="1"/>
  <c r="K70" i="12"/>
  <c r="K69" i="12"/>
  <c r="L68" i="12"/>
  <c r="M68" i="12" s="1"/>
  <c r="K68" i="12"/>
  <c r="L67" i="12"/>
  <c r="K67" i="12"/>
  <c r="K66" i="12"/>
  <c r="K65" i="12"/>
  <c r="K64" i="12"/>
  <c r="K63" i="12"/>
  <c r="L63" i="12" s="1"/>
  <c r="K62" i="12"/>
  <c r="K61" i="12"/>
  <c r="L60" i="12" s="1"/>
  <c r="K60" i="12"/>
  <c r="L59" i="12"/>
  <c r="K59" i="12"/>
  <c r="K58" i="12"/>
  <c r="K57" i="12"/>
  <c r="K56" i="12"/>
  <c r="L56" i="12" s="1"/>
  <c r="M56" i="12" s="1"/>
  <c r="K55" i="12"/>
  <c r="L55" i="12" s="1"/>
  <c r="K54" i="12"/>
  <c r="K53" i="12"/>
  <c r="L52" i="12"/>
  <c r="M52" i="12" s="1"/>
  <c r="K52" i="12"/>
  <c r="L51" i="12"/>
  <c r="K51" i="12"/>
  <c r="K50" i="12"/>
  <c r="K49" i="12"/>
  <c r="K48" i="12"/>
  <c r="K47" i="12"/>
  <c r="L47" i="12" s="1"/>
  <c r="K46" i="12"/>
  <c r="K45" i="12"/>
  <c r="L44" i="12" s="1"/>
  <c r="K44" i="12"/>
  <c r="L43" i="12"/>
  <c r="K43" i="12"/>
  <c r="K42" i="12"/>
  <c r="K41" i="12"/>
  <c r="K40" i="12"/>
  <c r="L40" i="12" s="1"/>
  <c r="M40" i="12" s="1"/>
  <c r="K39" i="12"/>
  <c r="L39" i="12" s="1"/>
  <c r="K38" i="12"/>
  <c r="K37" i="12"/>
  <c r="L36" i="12"/>
  <c r="M36" i="12" s="1"/>
  <c r="K36" i="12"/>
  <c r="L35" i="12"/>
  <c r="K35" i="12"/>
  <c r="K34" i="12"/>
  <c r="K33" i="12"/>
  <c r="K32" i="12"/>
  <c r="K31" i="12"/>
  <c r="L31" i="12" s="1"/>
  <c r="K30" i="12"/>
  <c r="K29" i="12"/>
  <c r="L28" i="12" s="1"/>
  <c r="K28" i="12"/>
  <c r="L27" i="12"/>
  <c r="K27" i="12"/>
  <c r="K26" i="12"/>
  <c r="K25" i="12"/>
  <c r="K24" i="12"/>
  <c r="L24" i="12" s="1"/>
  <c r="M24" i="12" s="1"/>
  <c r="K23" i="12"/>
  <c r="L23" i="12" s="1"/>
  <c r="K22" i="12"/>
  <c r="K21" i="12"/>
  <c r="L20" i="12"/>
  <c r="M20" i="12" s="1"/>
  <c r="K20" i="12"/>
  <c r="L19" i="12"/>
  <c r="K19" i="12"/>
  <c r="K18" i="12"/>
  <c r="K17" i="12"/>
  <c r="K16" i="12"/>
  <c r="K15" i="12"/>
  <c r="L15" i="12" s="1"/>
  <c r="K14" i="12"/>
  <c r="K13" i="12"/>
  <c r="L12" i="12" s="1"/>
  <c r="K12" i="12"/>
  <c r="L11" i="12"/>
  <c r="K11" i="12"/>
  <c r="K10" i="12"/>
  <c r="K9" i="12"/>
  <c r="K8" i="12"/>
  <c r="L8" i="12" s="1"/>
  <c r="M8" i="12" s="1"/>
  <c r="K7" i="12"/>
  <c r="L7" i="12" s="1"/>
  <c r="K6" i="12"/>
  <c r="K5" i="12"/>
  <c r="L4" i="12"/>
  <c r="M4" i="12" s="1"/>
  <c r="K4" i="12"/>
  <c r="L171" i="11"/>
  <c r="K171" i="11"/>
  <c r="K170" i="11"/>
  <c r="K169" i="11"/>
  <c r="K168" i="11"/>
  <c r="K167" i="11"/>
  <c r="L167" i="11" s="1"/>
  <c r="K166" i="11"/>
  <c r="K165" i="11"/>
  <c r="K164" i="11"/>
  <c r="L164" i="11" s="1"/>
  <c r="M164" i="11" s="1"/>
  <c r="L163" i="11"/>
  <c r="K163" i="11"/>
  <c r="K162" i="11"/>
  <c r="K161" i="11"/>
  <c r="K160" i="11"/>
  <c r="K159" i="11"/>
  <c r="L159" i="11" s="1"/>
  <c r="K158" i="11"/>
  <c r="K157" i="11"/>
  <c r="L156" i="11" s="1"/>
  <c r="M156" i="11" s="1"/>
  <c r="K156" i="11"/>
  <c r="L155" i="11"/>
  <c r="K155" i="11"/>
  <c r="K154" i="11"/>
  <c r="K153" i="11"/>
  <c r="K152" i="11"/>
  <c r="L152" i="11" s="1"/>
  <c r="M152" i="11" s="1"/>
  <c r="K151" i="11"/>
  <c r="L151" i="11" s="1"/>
  <c r="K150" i="11"/>
  <c r="L148" i="11" s="1"/>
  <c r="M148" i="11" s="1"/>
  <c r="K149" i="11"/>
  <c r="K148" i="11"/>
  <c r="L147" i="11"/>
  <c r="K147" i="11"/>
  <c r="K146" i="11"/>
  <c r="K145" i="11"/>
  <c r="K144" i="11"/>
  <c r="L143" i="11"/>
  <c r="K143" i="11"/>
  <c r="K142" i="11"/>
  <c r="K141" i="11"/>
  <c r="M140" i="11"/>
  <c r="L140" i="11"/>
  <c r="K140" i="11"/>
  <c r="K139" i="11"/>
  <c r="L139" i="11" s="1"/>
  <c r="K138" i="11"/>
  <c r="K137" i="11"/>
  <c r="L136" i="11"/>
  <c r="M136" i="11" s="1"/>
  <c r="K136" i="11"/>
  <c r="K135" i="11"/>
  <c r="L135" i="11" s="1"/>
  <c r="K134" i="11"/>
  <c r="K133" i="11"/>
  <c r="K132" i="11"/>
  <c r="L131" i="11"/>
  <c r="K131" i="11"/>
  <c r="K130" i="11"/>
  <c r="K129" i="11"/>
  <c r="K128" i="11"/>
  <c r="L128" i="11" s="1"/>
  <c r="M128" i="11" s="1"/>
  <c r="K127" i="11"/>
  <c r="L127" i="11" s="1"/>
  <c r="K126" i="11"/>
  <c r="K125" i="11"/>
  <c r="L124" i="11"/>
  <c r="M124" i="11" s="1"/>
  <c r="K124" i="11"/>
  <c r="L123" i="11"/>
  <c r="K123" i="11"/>
  <c r="K122" i="11"/>
  <c r="K121" i="11"/>
  <c r="K120" i="11"/>
  <c r="K119" i="11"/>
  <c r="L119" i="11" s="1"/>
  <c r="K118" i="11"/>
  <c r="L116" i="11" s="1"/>
  <c r="M116" i="11" s="1"/>
  <c r="K117" i="11"/>
  <c r="K116" i="11"/>
  <c r="L115" i="11"/>
  <c r="K115" i="11"/>
  <c r="K114" i="11"/>
  <c r="K113" i="11"/>
  <c r="K112" i="11"/>
  <c r="L111" i="11"/>
  <c r="K111" i="11"/>
  <c r="K110" i="11"/>
  <c r="K109" i="11"/>
  <c r="L108" i="11" s="1"/>
  <c r="M108" i="11" s="1"/>
  <c r="K108" i="11"/>
  <c r="K107" i="11"/>
  <c r="L107" i="11" s="1"/>
  <c r="K105" i="11"/>
  <c r="L104" i="11"/>
  <c r="K104" i="11"/>
  <c r="L103" i="11"/>
  <c r="K103" i="11"/>
  <c r="K102" i="11"/>
  <c r="K101" i="11"/>
  <c r="K100" i="11"/>
  <c r="L99" i="11"/>
  <c r="K99" i="11"/>
  <c r="K98" i="11"/>
  <c r="K97" i="11"/>
  <c r="M96" i="11"/>
  <c r="L96" i="11"/>
  <c r="K96" i="11"/>
  <c r="K95" i="11"/>
  <c r="L95" i="11" s="1"/>
  <c r="K94" i="11"/>
  <c r="K93" i="11"/>
  <c r="L92" i="11"/>
  <c r="K92" i="11"/>
  <c r="K91" i="11"/>
  <c r="L91" i="11" s="1"/>
  <c r="K90" i="11"/>
  <c r="K89" i="11"/>
  <c r="K88" i="11"/>
  <c r="L88" i="11" s="1"/>
  <c r="M88" i="11" s="1"/>
  <c r="L87" i="11"/>
  <c r="K87" i="11"/>
  <c r="K86" i="11"/>
  <c r="K85" i="11"/>
  <c r="K84" i="11"/>
  <c r="K83" i="11"/>
  <c r="L83" i="11" s="1"/>
  <c r="K82" i="11"/>
  <c r="K81" i="11"/>
  <c r="L80" i="11" s="1"/>
  <c r="K80" i="11"/>
  <c r="L79" i="11"/>
  <c r="K79" i="11"/>
  <c r="K78" i="11"/>
  <c r="K77" i="11"/>
  <c r="K76" i="11"/>
  <c r="L76" i="11" s="1"/>
  <c r="M76" i="11" s="1"/>
  <c r="K75" i="11"/>
  <c r="L75" i="11" s="1"/>
  <c r="K74" i="11"/>
  <c r="K73" i="11"/>
  <c r="L72" i="11"/>
  <c r="M72" i="11" s="1"/>
  <c r="K72" i="11"/>
  <c r="L71" i="11"/>
  <c r="K71" i="11"/>
  <c r="K70" i="11"/>
  <c r="K69" i="11"/>
  <c r="K68" i="11"/>
  <c r="L67" i="11"/>
  <c r="K67" i="11"/>
  <c r="K66" i="11"/>
  <c r="K65" i="11"/>
  <c r="L64" i="11" s="1"/>
  <c r="M64" i="11"/>
  <c r="K64" i="11"/>
  <c r="K63" i="11"/>
  <c r="L63" i="11" s="1"/>
  <c r="K62" i="11"/>
  <c r="K61" i="11"/>
  <c r="L60" i="11"/>
  <c r="K60" i="11"/>
  <c r="K59" i="11"/>
  <c r="L59" i="11" s="1"/>
  <c r="K58" i="11"/>
  <c r="K57" i="11"/>
  <c r="K56" i="11"/>
  <c r="L56" i="11" s="1"/>
  <c r="M56" i="11" s="1"/>
  <c r="L55" i="11"/>
  <c r="K55" i="11"/>
  <c r="K54" i="11"/>
  <c r="K53" i="11"/>
  <c r="K52" i="11"/>
  <c r="K51" i="11"/>
  <c r="L51" i="11" s="1"/>
  <c r="K50" i="11"/>
  <c r="K49" i="11"/>
  <c r="L48" i="11" s="1"/>
  <c r="K48" i="11"/>
  <c r="L47" i="11"/>
  <c r="K47" i="11"/>
  <c r="K46" i="11"/>
  <c r="K45" i="11"/>
  <c r="K44" i="11"/>
  <c r="L44" i="11" s="1"/>
  <c r="M44" i="11" s="1"/>
  <c r="K43" i="11"/>
  <c r="L43" i="11" s="1"/>
  <c r="K42" i="11"/>
  <c r="K41" i="11"/>
  <c r="L40" i="11"/>
  <c r="M40" i="11" s="1"/>
  <c r="K40" i="11"/>
  <c r="L39" i="11"/>
  <c r="K39" i="11"/>
  <c r="K38" i="11"/>
  <c r="K37" i="11"/>
  <c r="K36" i="11"/>
  <c r="L35" i="11"/>
  <c r="K35" i="11"/>
  <c r="K34" i="11"/>
  <c r="K33" i="11"/>
  <c r="M32" i="11"/>
  <c r="L32" i="11"/>
  <c r="K32" i="11"/>
  <c r="K31" i="11"/>
  <c r="L31" i="11" s="1"/>
  <c r="K30" i="11"/>
  <c r="K29" i="11"/>
  <c r="L28" i="11"/>
  <c r="M28" i="11" s="1"/>
  <c r="K28" i="11"/>
  <c r="K27" i="11"/>
  <c r="L27" i="11" s="1"/>
  <c r="K26" i="11"/>
  <c r="K25" i="11"/>
  <c r="K24" i="11"/>
  <c r="L23" i="11"/>
  <c r="K23" i="11"/>
  <c r="K22" i="11"/>
  <c r="K21" i="11"/>
  <c r="K20" i="11"/>
  <c r="L20" i="11" s="1"/>
  <c r="M20" i="11" s="1"/>
  <c r="K19" i="11"/>
  <c r="L19" i="11" s="1"/>
  <c r="K18" i="11"/>
  <c r="K17" i="11"/>
  <c r="L16" i="11"/>
  <c r="M16" i="11" s="1"/>
  <c r="K16" i="11"/>
  <c r="L15" i="11"/>
  <c r="K15" i="11"/>
  <c r="K14" i="11"/>
  <c r="K13" i="11"/>
  <c r="K12" i="11"/>
  <c r="K11" i="11"/>
  <c r="L11" i="11" s="1"/>
  <c r="K10" i="11"/>
  <c r="K9" i="11"/>
  <c r="L8" i="11" s="1"/>
  <c r="K8" i="11"/>
  <c r="L7" i="11"/>
  <c r="K7" i="11"/>
  <c r="K6" i="11"/>
  <c r="K5" i="11"/>
  <c r="K4" i="11"/>
  <c r="L4" i="11" s="1"/>
  <c r="M4" i="11" s="1"/>
  <c r="K147" i="10"/>
  <c r="L147" i="10" s="1"/>
  <c r="K146" i="10"/>
  <c r="K145" i="10"/>
  <c r="L144" i="10"/>
  <c r="M144" i="10" s="1"/>
  <c r="K144" i="10"/>
  <c r="L143" i="10"/>
  <c r="K143" i="10"/>
  <c r="K142" i="10"/>
  <c r="K141" i="10"/>
  <c r="K140" i="10"/>
  <c r="K139" i="10"/>
  <c r="L139" i="10" s="1"/>
  <c r="K138" i="10"/>
  <c r="K137" i="10"/>
  <c r="L136" i="10" s="1"/>
  <c r="K136" i="10"/>
  <c r="L135" i="10"/>
  <c r="K135" i="10"/>
  <c r="K134" i="10"/>
  <c r="K133" i="10"/>
  <c r="K132" i="10"/>
  <c r="L132" i="10" s="1"/>
  <c r="M132" i="10" s="1"/>
  <c r="K131" i="10"/>
  <c r="L131" i="10" s="1"/>
  <c r="K130" i="10"/>
  <c r="K129" i="10"/>
  <c r="L128" i="10"/>
  <c r="M128" i="10" s="1"/>
  <c r="K128" i="10"/>
  <c r="L127" i="10"/>
  <c r="K127" i="10"/>
  <c r="K126" i="10"/>
  <c r="K125" i="10"/>
  <c r="K124" i="10"/>
  <c r="K123" i="10"/>
  <c r="L123" i="10" s="1"/>
  <c r="K122" i="10"/>
  <c r="K121" i="10"/>
  <c r="L120" i="10" s="1"/>
  <c r="K120" i="10"/>
  <c r="L119" i="10"/>
  <c r="K119" i="10"/>
  <c r="K118" i="10"/>
  <c r="K117" i="10"/>
  <c r="K116" i="10"/>
  <c r="L116" i="10" s="1"/>
  <c r="M116" i="10" s="1"/>
  <c r="K115" i="10"/>
  <c r="L115" i="10" s="1"/>
  <c r="K114" i="10"/>
  <c r="K113" i="10"/>
  <c r="L112" i="10"/>
  <c r="M112" i="10" s="1"/>
  <c r="K112" i="10"/>
  <c r="L111" i="10"/>
  <c r="K111" i="10"/>
  <c r="K110" i="10"/>
  <c r="K109" i="10"/>
  <c r="K108" i="10"/>
  <c r="K107" i="10"/>
  <c r="L107" i="10" s="1"/>
  <c r="M104" i="10" s="1"/>
  <c r="K105" i="10"/>
  <c r="K104" i="10"/>
  <c r="L104" i="10" s="1"/>
  <c r="K103" i="10"/>
  <c r="L103" i="10" s="1"/>
  <c r="K102" i="10"/>
  <c r="K101" i="10"/>
  <c r="L100" i="10" s="1"/>
  <c r="K100" i="10"/>
  <c r="L99" i="10"/>
  <c r="K99" i="10"/>
  <c r="K98" i="10"/>
  <c r="K97" i="10"/>
  <c r="K96" i="10"/>
  <c r="L96" i="10" s="1"/>
  <c r="M96" i="10" s="1"/>
  <c r="K95" i="10"/>
  <c r="L95" i="10" s="1"/>
  <c r="K94" i="10"/>
  <c r="K93" i="10"/>
  <c r="L92" i="10"/>
  <c r="M92" i="10" s="1"/>
  <c r="K92" i="10"/>
  <c r="L91" i="10"/>
  <c r="K91" i="10"/>
  <c r="K90" i="10"/>
  <c r="K89" i="10"/>
  <c r="K88" i="10"/>
  <c r="K87" i="10"/>
  <c r="L87" i="10" s="1"/>
  <c r="K86" i="10"/>
  <c r="K85" i="10"/>
  <c r="L84" i="10" s="1"/>
  <c r="K84" i="10"/>
  <c r="L83" i="10"/>
  <c r="K83" i="10"/>
  <c r="K82" i="10"/>
  <c r="K81" i="10"/>
  <c r="K80" i="10"/>
  <c r="L80" i="10" s="1"/>
  <c r="M80" i="10" s="1"/>
  <c r="K79" i="10"/>
  <c r="L79" i="10" s="1"/>
  <c r="K78" i="10"/>
  <c r="K77" i="10"/>
  <c r="L76" i="10"/>
  <c r="M76" i="10" s="1"/>
  <c r="K76" i="10"/>
  <c r="L75" i="10"/>
  <c r="K75" i="10"/>
  <c r="K74" i="10"/>
  <c r="K73" i="10"/>
  <c r="K72" i="10"/>
  <c r="K71" i="10"/>
  <c r="L71" i="10" s="1"/>
  <c r="K70" i="10"/>
  <c r="K69" i="10"/>
  <c r="L68" i="10" s="1"/>
  <c r="K68" i="10"/>
  <c r="L67" i="10"/>
  <c r="K67" i="10"/>
  <c r="K66" i="10"/>
  <c r="K65" i="10"/>
  <c r="K64" i="10"/>
  <c r="L64" i="10" s="1"/>
  <c r="M64" i="10" s="1"/>
  <c r="K63" i="10"/>
  <c r="L63" i="10" s="1"/>
  <c r="K62" i="10"/>
  <c r="K61" i="10"/>
  <c r="L60" i="10"/>
  <c r="M60" i="10" s="1"/>
  <c r="K60" i="10"/>
  <c r="L59" i="10"/>
  <c r="K59" i="10"/>
  <c r="K58" i="10"/>
  <c r="K57" i="10"/>
  <c r="K56" i="10"/>
  <c r="K55" i="10"/>
  <c r="L55" i="10" s="1"/>
  <c r="K54" i="10"/>
  <c r="K53" i="10"/>
  <c r="L52" i="10" s="1"/>
  <c r="K52" i="10"/>
  <c r="L51" i="10"/>
  <c r="K51" i="10"/>
  <c r="K50" i="10"/>
  <c r="K49" i="10"/>
  <c r="K48" i="10"/>
  <c r="L48" i="10" s="1"/>
  <c r="M48" i="10" s="1"/>
  <c r="K47" i="10"/>
  <c r="L47" i="10" s="1"/>
  <c r="K46" i="10"/>
  <c r="K45" i="10"/>
  <c r="L44" i="10"/>
  <c r="M44" i="10" s="1"/>
  <c r="K44" i="10"/>
  <c r="L43" i="10"/>
  <c r="K43" i="10"/>
  <c r="K42" i="10"/>
  <c r="K41" i="10"/>
  <c r="K40" i="10"/>
  <c r="K39" i="10"/>
  <c r="L39" i="10" s="1"/>
  <c r="K38" i="10"/>
  <c r="K37" i="10"/>
  <c r="L36" i="10" s="1"/>
  <c r="K36" i="10"/>
  <c r="L35" i="10"/>
  <c r="K35" i="10"/>
  <c r="K34" i="10"/>
  <c r="K33" i="10"/>
  <c r="K32" i="10"/>
  <c r="L32" i="10" s="1"/>
  <c r="M32" i="10" s="1"/>
  <c r="K31" i="10"/>
  <c r="L31" i="10" s="1"/>
  <c r="K30" i="10"/>
  <c r="K29" i="10"/>
  <c r="L28" i="10"/>
  <c r="M28" i="10" s="1"/>
  <c r="K28" i="10"/>
  <c r="L27" i="10"/>
  <c r="K27" i="10"/>
  <c r="K26" i="10"/>
  <c r="K25" i="10"/>
  <c r="K24" i="10"/>
  <c r="K23" i="10"/>
  <c r="L23" i="10" s="1"/>
  <c r="K22" i="10"/>
  <c r="K21" i="10"/>
  <c r="L20" i="10" s="1"/>
  <c r="K20" i="10"/>
  <c r="L19" i="10"/>
  <c r="K19" i="10"/>
  <c r="K18" i="10"/>
  <c r="K17" i="10"/>
  <c r="K16" i="10"/>
  <c r="L16" i="10" s="1"/>
  <c r="M16" i="10" s="1"/>
  <c r="K15" i="10"/>
  <c r="L15" i="10" s="1"/>
  <c r="K14" i="10"/>
  <c r="K13" i="10"/>
  <c r="L12" i="10"/>
  <c r="M12" i="10" s="1"/>
  <c r="K12" i="10"/>
  <c r="L11" i="10"/>
  <c r="K11" i="10"/>
  <c r="K10" i="10"/>
  <c r="K9" i="10"/>
  <c r="K8" i="10"/>
  <c r="K7" i="10"/>
  <c r="L7" i="10" s="1"/>
  <c r="K6" i="10"/>
  <c r="K5" i="10"/>
  <c r="L4" i="10" s="1"/>
  <c r="K4" i="10"/>
  <c r="L147" i="9"/>
  <c r="K147" i="9"/>
  <c r="K146" i="9"/>
  <c r="K145" i="9"/>
  <c r="K144" i="9"/>
  <c r="L144" i="9" s="1"/>
  <c r="M144" i="9" s="1"/>
  <c r="K143" i="9"/>
  <c r="L143" i="9" s="1"/>
  <c r="K142" i="9"/>
  <c r="K141" i="9"/>
  <c r="L140" i="9"/>
  <c r="M140" i="9" s="1"/>
  <c r="K140" i="9"/>
  <c r="L139" i="9"/>
  <c r="K139" i="9"/>
  <c r="K138" i="9"/>
  <c r="K137" i="9"/>
  <c r="K136" i="9"/>
  <c r="K135" i="9"/>
  <c r="L135" i="9" s="1"/>
  <c r="K134" i="9"/>
  <c r="K133" i="9"/>
  <c r="L132" i="9" s="1"/>
  <c r="K132" i="9"/>
  <c r="L131" i="9"/>
  <c r="K131" i="9"/>
  <c r="K130" i="9"/>
  <c r="K129" i="9"/>
  <c r="K128" i="9"/>
  <c r="L128" i="9" s="1"/>
  <c r="M128" i="9" s="1"/>
  <c r="K127" i="9"/>
  <c r="L127" i="9" s="1"/>
  <c r="K126" i="9"/>
  <c r="K125" i="9"/>
  <c r="L124" i="9"/>
  <c r="M124" i="9" s="1"/>
  <c r="K124" i="9"/>
  <c r="L123" i="9"/>
  <c r="K123" i="9"/>
  <c r="K122" i="9"/>
  <c r="K121" i="9"/>
  <c r="K120" i="9"/>
  <c r="K119" i="9"/>
  <c r="L119" i="9" s="1"/>
  <c r="K118" i="9"/>
  <c r="K117" i="9"/>
  <c r="L116" i="9" s="1"/>
  <c r="K116" i="9"/>
  <c r="L115" i="9"/>
  <c r="K115" i="9"/>
  <c r="K114" i="9"/>
  <c r="K113" i="9"/>
  <c r="K112" i="9"/>
  <c r="L112" i="9" s="1"/>
  <c r="M112" i="9" s="1"/>
  <c r="K111" i="9"/>
  <c r="L111" i="9" s="1"/>
  <c r="K110" i="9"/>
  <c r="K109" i="9"/>
  <c r="L108" i="9"/>
  <c r="M108" i="9" s="1"/>
  <c r="K108" i="9"/>
  <c r="L107" i="9"/>
  <c r="K107" i="9"/>
  <c r="K105" i="9"/>
  <c r="L104" i="9" s="1"/>
  <c r="M104" i="9" s="1"/>
  <c r="K104" i="9"/>
  <c r="L103" i="9"/>
  <c r="K103" i="9"/>
  <c r="K102" i="9"/>
  <c r="K101" i="9"/>
  <c r="K100" i="9"/>
  <c r="L100" i="9" s="1"/>
  <c r="M100" i="9" s="1"/>
  <c r="K99" i="9"/>
  <c r="L99" i="9" s="1"/>
  <c r="K98" i="9"/>
  <c r="K97" i="9"/>
  <c r="L96" i="9"/>
  <c r="M96" i="9" s="1"/>
  <c r="K96" i="9"/>
  <c r="L95" i="9"/>
  <c r="K95" i="9"/>
  <c r="K94" i="9"/>
  <c r="K93" i="9"/>
  <c r="K92" i="9"/>
  <c r="K91" i="9"/>
  <c r="L91" i="9" s="1"/>
  <c r="K90" i="9"/>
  <c r="K89" i="9"/>
  <c r="L88" i="9" s="1"/>
  <c r="M88" i="9" s="1"/>
  <c r="K88" i="9"/>
  <c r="L87" i="9"/>
  <c r="K87" i="9"/>
  <c r="K86" i="9"/>
  <c r="K85" i="9"/>
  <c r="K84" i="9"/>
  <c r="L84" i="9" s="1"/>
  <c r="M84" i="9" s="1"/>
  <c r="K83" i="9"/>
  <c r="L83" i="9" s="1"/>
  <c r="K82" i="9"/>
  <c r="K81" i="9"/>
  <c r="L80" i="9"/>
  <c r="M80" i="9" s="1"/>
  <c r="K80" i="9"/>
  <c r="L79" i="9"/>
  <c r="K79" i="9"/>
  <c r="K78" i="9"/>
  <c r="K77" i="9"/>
  <c r="K76" i="9"/>
  <c r="K75" i="9"/>
  <c r="L75" i="9" s="1"/>
  <c r="K74" i="9"/>
  <c r="K73" i="9"/>
  <c r="L72" i="9" s="1"/>
  <c r="M72" i="9" s="1"/>
  <c r="K72" i="9"/>
  <c r="L71" i="9"/>
  <c r="K71" i="9"/>
  <c r="K70" i="9"/>
  <c r="K69" i="9"/>
  <c r="K68" i="9"/>
  <c r="L68" i="9" s="1"/>
  <c r="M68" i="9" s="1"/>
  <c r="K67" i="9"/>
  <c r="L67" i="9" s="1"/>
  <c r="K66" i="9"/>
  <c r="K65" i="9"/>
  <c r="L64" i="9"/>
  <c r="M64" i="9" s="1"/>
  <c r="K64" i="9"/>
  <c r="L63" i="9"/>
  <c r="K63" i="9"/>
  <c r="K62" i="9"/>
  <c r="K61" i="9"/>
  <c r="K60" i="9"/>
  <c r="K59" i="9"/>
  <c r="L59" i="9" s="1"/>
  <c r="K58" i="9"/>
  <c r="K57" i="9"/>
  <c r="L56" i="9" s="1"/>
  <c r="M56" i="9" s="1"/>
  <c r="K56" i="9"/>
  <c r="L55" i="9"/>
  <c r="K55" i="9"/>
  <c r="K54" i="9"/>
  <c r="K53" i="9"/>
  <c r="K52" i="9"/>
  <c r="L52" i="9" s="1"/>
  <c r="M52" i="9" s="1"/>
  <c r="K51" i="9"/>
  <c r="L51" i="9" s="1"/>
  <c r="K50" i="9"/>
  <c r="K49" i="9"/>
  <c r="L48" i="9"/>
  <c r="M48" i="9" s="1"/>
  <c r="K48" i="9"/>
  <c r="L47" i="9"/>
  <c r="K47" i="9"/>
  <c r="K46" i="9"/>
  <c r="K45" i="9"/>
  <c r="K44" i="9"/>
  <c r="K43" i="9"/>
  <c r="L43" i="9" s="1"/>
  <c r="K42" i="9"/>
  <c r="K41" i="9"/>
  <c r="L40" i="9" s="1"/>
  <c r="M40" i="9" s="1"/>
  <c r="K40" i="9"/>
  <c r="L39" i="9"/>
  <c r="K39" i="9"/>
  <c r="K38" i="9"/>
  <c r="K37" i="9"/>
  <c r="K36" i="9"/>
  <c r="L36" i="9" s="1"/>
  <c r="M36" i="9" s="1"/>
  <c r="K35" i="9"/>
  <c r="L35" i="9" s="1"/>
  <c r="K34" i="9"/>
  <c r="K33" i="9"/>
  <c r="L32" i="9"/>
  <c r="M32" i="9" s="1"/>
  <c r="K32" i="9"/>
  <c r="L31" i="9"/>
  <c r="K31" i="9"/>
  <c r="K30" i="9"/>
  <c r="K29" i="9"/>
  <c r="K28" i="9"/>
  <c r="K27" i="9"/>
  <c r="L27" i="9" s="1"/>
  <c r="K26" i="9"/>
  <c r="K25" i="9"/>
  <c r="L24" i="9" s="1"/>
  <c r="M24" i="9" s="1"/>
  <c r="K24" i="9"/>
  <c r="L23" i="9"/>
  <c r="K23" i="9"/>
  <c r="K22" i="9"/>
  <c r="K21" i="9"/>
  <c r="K20" i="9"/>
  <c r="L20" i="9" s="1"/>
  <c r="M20" i="9" s="1"/>
  <c r="K19" i="9"/>
  <c r="L19" i="9" s="1"/>
  <c r="K18" i="9"/>
  <c r="K17" i="9"/>
  <c r="L16" i="9"/>
  <c r="M16" i="9" s="1"/>
  <c r="K16" i="9"/>
  <c r="L15" i="9"/>
  <c r="K15" i="9"/>
  <c r="K14" i="9"/>
  <c r="K13" i="9"/>
  <c r="K12" i="9"/>
  <c r="K11" i="9"/>
  <c r="L11" i="9" s="1"/>
  <c r="K10" i="9"/>
  <c r="K9" i="9"/>
  <c r="L8" i="9" s="1"/>
  <c r="M8" i="9" s="1"/>
  <c r="K8" i="9"/>
  <c r="L7" i="9"/>
  <c r="K7" i="9"/>
  <c r="K6" i="9"/>
  <c r="K5" i="9"/>
  <c r="K4" i="9"/>
  <c r="L4" i="9" s="1"/>
  <c r="M4" i="9" s="1"/>
  <c r="K147" i="8"/>
  <c r="L147" i="8" s="1"/>
  <c r="K146" i="8"/>
  <c r="K145" i="8"/>
  <c r="L144" i="8"/>
  <c r="M144" i="8" s="1"/>
  <c r="K144" i="8"/>
  <c r="L143" i="8"/>
  <c r="K143" i="8"/>
  <c r="K142" i="8"/>
  <c r="K141" i="8"/>
  <c r="K140" i="8"/>
  <c r="K139" i="8"/>
  <c r="L139" i="8" s="1"/>
  <c r="K138" i="8"/>
  <c r="K137" i="8"/>
  <c r="L136" i="8" s="1"/>
  <c r="M136" i="8" s="1"/>
  <c r="K136" i="8"/>
  <c r="L135" i="8"/>
  <c r="K135" i="8"/>
  <c r="K134" i="8"/>
  <c r="K133" i="8"/>
  <c r="K132" i="8"/>
  <c r="L132" i="8" s="1"/>
  <c r="M132" i="8" s="1"/>
  <c r="K131" i="8"/>
  <c r="L131" i="8" s="1"/>
  <c r="K130" i="8"/>
  <c r="K129" i="8"/>
  <c r="L128" i="8"/>
  <c r="M128" i="8" s="1"/>
  <c r="K128" i="8"/>
  <c r="L127" i="8"/>
  <c r="K127" i="8"/>
  <c r="K126" i="8"/>
  <c r="K125" i="8"/>
  <c r="K124" i="8"/>
  <c r="K123" i="8"/>
  <c r="L123" i="8" s="1"/>
  <c r="K122" i="8"/>
  <c r="K121" i="8"/>
  <c r="L120" i="8" s="1"/>
  <c r="M120" i="8" s="1"/>
  <c r="K120" i="8"/>
  <c r="L119" i="8"/>
  <c r="K119" i="8"/>
  <c r="K118" i="8"/>
  <c r="K117" i="8"/>
  <c r="K116" i="8"/>
  <c r="L116" i="8" s="1"/>
  <c r="M116" i="8" s="1"/>
  <c r="K115" i="8"/>
  <c r="L115" i="8" s="1"/>
  <c r="K114" i="8"/>
  <c r="K113" i="8"/>
  <c r="L112" i="8"/>
  <c r="M112" i="8" s="1"/>
  <c r="K112" i="8"/>
  <c r="L111" i="8"/>
  <c r="K111" i="8"/>
  <c r="K110" i="8"/>
  <c r="K109" i="8"/>
  <c r="K108" i="8"/>
  <c r="K107" i="8"/>
  <c r="L107" i="8" s="1"/>
  <c r="K105" i="8"/>
  <c r="M104" i="8"/>
  <c r="K104" i="8"/>
  <c r="L104" i="8" s="1"/>
  <c r="K103" i="8"/>
  <c r="L103" i="8" s="1"/>
  <c r="K102" i="8"/>
  <c r="K101" i="8"/>
  <c r="L100" i="8" s="1"/>
  <c r="M100" i="8" s="1"/>
  <c r="K100" i="8"/>
  <c r="L99" i="8"/>
  <c r="K99" i="8"/>
  <c r="K98" i="8"/>
  <c r="K97" i="8"/>
  <c r="K96" i="8"/>
  <c r="L96" i="8" s="1"/>
  <c r="M96" i="8" s="1"/>
  <c r="K95" i="8"/>
  <c r="L95" i="8" s="1"/>
  <c r="K94" i="8"/>
  <c r="K93" i="8"/>
  <c r="L92" i="8"/>
  <c r="M92" i="8" s="1"/>
  <c r="K92" i="8"/>
  <c r="L91" i="8"/>
  <c r="K91" i="8"/>
  <c r="K90" i="8"/>
  <c r="K89" i="8"/>
  <c r="K88" i="8"/>
  <c r="K87" i="8"/>
  <c r="L87" i="8" s="1"/>
  <c r="K86" i="8"/>
  <c r="K85" i="8"/>
  <c r="L84" i="8" s="1"/>
  <c r="M84" i="8" s="1"/>
  <c r="K84" i="8"/>
  <c r="L83" i="8"/>
  <c r="K83" i="8"/>
  <c r="K82" i="8"/>
  <c r="K81" i="8"/>
  <c r="K80" i="8"/>
  <c r="L80" i="8" s="1"/>
  <c r="M80" i="8" s="1"/>
  <c r="K79" i="8"/>
  <c r="L79" i="8" s="1"/>
  <c r="K78" i="8"/>
  <c r="K77" i="8"/>
  <c r="L76" i="8"/>
  <c r="M76" i="8" s="1"/>
  <c r="K76" i="8"/>
  <c r="L75" i="8"/>
  <c r="K75" i="8"/>
  <c r="K74" i="8"/>
  <c r="K73" i="8"/>
  <c r="K72" i="8"/>
  <c r="K71" i="8"/>
  <c r="L71" i="8" s="1"/>
  <c r="K70" i="8"/>
  <c r="K69" i="8"/>
  <c r="L68" i="8" s="1"/>
  <c r="M68" i="8" s="1"/>
  <c r="K68" i="8"/>
  <c r="L67" i="8"/>
  <c r="K67" i="8"/>
  <c r="K66" i="8"/>
  <c r="K65" i="8"/>
  <c r="K64" i="8"/>
  <c r="L64" i="8" s="1"/>
  <c r="M64" i="8" s="1"/>
  <c r="K63" i="8"/>
  <c r="L63" i="8" s="1"/>
  <c r="K62" i="8"/>
  <c r="K61" i="8"/>
  <c r="L60" i="8"/>
  <c r="M60" i="8" s="1"/>
  <c r="K60" i="8"/>
  <c r="L59" i="8"/>
  <c r="K59" i="8"/>
  <c r="K58" i="8"/>
  <c r="K57" i="8"/>
  <c r="K56" i="8"/>
  <c r="K55" i="8"/>
  <c r="L55" i="8" s="1"/>
  <c r="K54" i="8"/>
  <c r="K53" i="8"/>
  <c r="L52" i="8" s="1"/>
  <c r="M52" i="8" s="1"/>
  <c r="K52" i="8"/>
  <c r="L51" i="8"/>
  <c r="K51" i="8"/>
  <c r="K50" i="8"/>
  <c r="K49" i="8"/>
  <c r="K48" i="8"/>
  <c r="L48" i="8" s="1"/>
  <c r="M48" i="8" s="1"/>
  <c r="K47" i="8"/>
  <c r="L47" i="8" s="1"/>
  <c r="K46" i="8"/>
  <c r="K45" i="8"/>
  <c r="L44" i="8"/>
  <c r="M44" i="8" s="1"/>
  <c r="K44" i="8"/>
  <c r="L43" i="8"/>
  <c r="K43" i="8"/>
  <c r="K42" i="8"/>
  <c r="K41" i="8"/>
  <c r="K40" i="8"/>
  <c r="K39" i="8"/>
  <c r="L39" i="8" s="1"/>
  <c r="K38" i="8"/>
  <c r="K37" i="8"/>
  <c r="L36" i="8" s="1"/>
  <c r="M36" i="8" s="1"/>
  <c r="K36" i="8"/>
  <c r="L35" i="8"/>
  <c r="K35" i="8"/>
  <c r="K34" i="8"/>
  <c r="K33" i="8"/>
  <c r="K32" i="8"/>
  <c r="L32" i="8" s="1"/>
  <c r="M32" i="8" s="1"/>
  <c r="K31" i="8"/>
  <c r="L31" i="8" s="1"/>
  <c r="K30" i="8"/>
  <c r="K29" i="8"/>
  <c r="L28" i="8"/>
  <c r="M28" i="8" s="1"/>
  <c r="K28" i="8"/>
  <c r="L27" i="8"/>
  <c r="K27" i="8"/>
  <c r="K26" i="8"/>
  <c r="K25" i="8"/>
  <c r="K24" i="8"/>
  <c r="K23" i="8"/>
  <c r="L23" i="8" s="1"/>
  <c r="K22" i="8"/>
  <c r="K21" i="8"/>
  <c r="L20" i="8" s="1"/>
  <c r="M20" i="8" s="1"/>
  <c r="K20" i="8"/>
  <c r="L19" i="8"/>
  <c r="K19" i="8"/>
  <c r="K18" i="8"/>
  <c r="K17" i="8"/>
  <c r="K16" i="8"/>
  <c r="L16" i="8" s="1"/>
  <c r="M16" i="8" s="1"/>
  <c r="K15" i="8"/>
  <c r="L15" i="8" s="1"/>
  <c r="K14" i="8"/>
  <c r="K13" i="8"/>
  <c r="L12" i="8"/>
  <c r="M12" i="8" s="1"/>
  <c r="K12" i="8"/>
  <c r="L11" i="8"/>
  <c r="K11" i="8"/>
  <c r="K10" i="8"/>
  <c r="K9" i="8"/>
  <c r="K8" i="8"/>
  <c r="K7" i="8"/>
  <c r="L7" i="8" s="1"/>
  <c r="K6" i="8"/>
  <c r="K5" i="8"/>
  <c r="L4" i="8" s="1"/>
  <c r="M4" i="8" s="1"/>
  <c r="K4" i="8"/>
  <c r="L147" i="7"/>
  <c r="K147" i="7"/>
  <c r="K146" i="7"/>
  <c r="K145" i="7"/>
  <c r="K144" i="7"/>
  <c r="L144" i="7" s="1"/>
  <c r="M144" i="7" s="1"/>
  <c r="K143" i="7"/>
  <c r="L143" i="7" s="1"/>
  <c r="K142" i="7"/>
  <c r="K141" i="7"/>
  <c r="L140" i="7"/>
  <c r="M140" i="7" s="1"/>
  <c r="K140" i="7"/>
  <c r="L139" i="7"/>
  <c r="K139" i="7"/>
  <c r="K138" i="7"/>
  <c r="K137" i="7"/>
  <c r="K136" i="7"/>
  <c r="K135" i="7"/>
  <c r="L135" i="7" s="1"/>
  <c r="K134" i="7"/>
  <c r="K133" i="7"/>
  <c r="L132" i="7" s="1"/>
  <c r="M132" i="7" s="1"/>
  <c r="K132" i="7"/>
  <c r="L131" i="7"/>
  <c r="K131" i="7"/>
  <c r="K130" i="7"/>
  <c r="K129" i="7"/>
  <c r="K128" i="7"/>
  <c r="L128" i="7" s="1"/>
  <c r="M128" i="7" s="1"/>
  <c r="K127" i="7"/>
  <c r="L127" i="7" s="1"/>
  <c r="K126" i="7"/>
  <c r="K125" i="7"/>
  <c r="L124" i="7"/>
  <c r="M124" i="7" s="1"/>
  <c r="K124" i="7"/>
  <c r="L123" i="7"/>
  <c r="K123" i="7"/>
  <c r="K122" i="7"/>
  <c r="K121" i="7"/>
  <c r="K120" i="7"/>
  <c r="K119" i="7"/>
  <c r="L119" i="7" s="1"/>
  <c r="K118" i="7"/>
  <c r="K117" i="7"/>
  <c r="L116" i="7" s="1"/>
  <c r="K116" i="7"/>
  <c r="L115" i="7"/>
  <c r="K115" i="7"/>
  <c r="K114" i="7"/>
  <c r="K113" i="7"/>
  <c r="K112" i="7"/>
  <c r="L112" i="7" s="1"/>
  <c r="M112" i="7" s="1"/>
  <c r="K111" i="7"/>
  <c r="L111" i="7" s="1"/>
  <c r="K110" i="7"/>
  <c r="K109" i="7"/>
  <c r="L108" i="7"/>
  <c r="M108" i="7" s="1"/>
  <c r="K108" i="7"/>
  <c r="L107" i="7"/>
  <c r="K107" i="7"/>
  <c r="K105" i="7"/>
  <c r="L104" i="7" s="1"/>
  <c r="M104" i="7" s="1"/>
  <c r="K104" i="7"/>
  <c r="L103" i="7"/>
  <c r="K103" i="7"/>
  <c r="K102" i="7"/>
  <c r="K101" i="7"/>
  <c r="K100" i="7"/>
  <c r="L100" i="7" s="1"/>
  <c r="M100" i="7" s="1"/>
  <c r="K99" i="7"/>
  <c r="L99" i="7" s="1"/>
  <c r="K98" i="7"/>
  <c r="K97" i="7"/>
  <c r="L96" i="7"/>
  <c r="M96" i="7" s="1"/>
  <c r="K96" i="7"/>
  <c r="L95" i="7"/>
  <c r="K95" i="7"/>
  <c r="K94" i="7"/>
  <c r="K93" i="7"/>
  <c r="K92" i="7"/>
  <c r="K91" i="7"/>
  <c r="L91" i="7" s="1"/>
  <c r="K90" i="7"/>
  <c r="K89" i="7"/>
  <c r="L88" i="7" s="1"/>
  <c r="M88" i="7" s="1"/>
  <c r="K88" i="7"/>
  <c r="L87" i="7"/>
  <c r="K87" i="7"/>
  <c r="K86" i="7"/>
  <c r="K85" i="7"/>
  <c r="K84" i="7"/>
  <c r="L84" i="7" s="1"/>
  <c r="M84" i="7" s="1"/>
  <c r="K83" i="7"/>
  <c r="L83" i="7" s="1"/>
  <c r="K82" i="7"/>
  <c r="K81" i="7"/>
  <c r="L80" i="7"/>
  <c r="M80" i="7" s="1"/>
  <c r="K80" i="7"/>
  <c r="L79" i="7"/>
  <c r="K79" i="7"/>
  <c r="K78" i="7"/>
  <c r="K77" i="7"/>
  <c r="K76" i="7"/>
  <c r="K75" i="7"/>
  <c r="L75" i="7" s="1"/>
  <c r="K74" i="7"/>
  <c r="K73" i="7"/>
  <c r="L72" i="7" s="1"/>
  <c r="M72" i="7" s="1"/>
  <c r="K72" i="7"/>
  <c r="L71" i="7"/>
  <c r="K71" i="7"/>
  <c r="K70" i="7"/>
  <c r="K69" i="7"/>
  <c r="K68" i="7"/>
  <c r="L68" i="7" s="1"/>
  <c r="M68" i="7" s="1"/>
  <c r="K67" i="7"/>
  <c r="L67" i="7" s="1"/>
  <c r="K66" i="7"/>
  <c r="K65" i="7"/>
  <c r="L64" i="7"/>
  <c r="M64" i="7" s="1"/>
  <c r="K64" i="7"/>
  <c r="L63" i="7"/>
  <c r="K63" i="7"/>
  <c r="K62" i="7"/>
  <c r="K61" i="7"/>
  <c r="K60" i="7"/>
  <c r="K59" i="7"/>
  <c r="L59" i="7" s="1"/>
  <c r="K58" i="7"/>
  <c r="K57" i="7"/>
  <c r="L56" i="7" s="1"/>
  <c r="K56" i="7"/>
  <c r="L55" i="7"/>
  <c r="K55" i="7"/>
  <c r="K54" i="7"/>
  <c r="K53" i="7"/>
  <c r="K52" i="7"/>
  <c r="L52" i="7" s="1"/>
  <c r="M52" i="7" s="1"/>
  <c r="K51" i="7"/>
  <c r="L51" i="7" s="1"/>
  <c r="K50" i="7"/>
  <c r="K49" i="7"/>
  <c r="L48" i="7"/>
  <c r="M48" i="7" s="1"/>
  <c r="K48" i="7"/>
  <c r="L47" i="7"/>
  <c r="K47" i="7"/>
  <c r="K46" i="7"/>
  <c r="K45" i="7"/>
  <c r="K44" i="7"/>
  <c r="K43" i="7"/>
  <c r="L43" i="7" s="1"/>
  <c r="K42" i="7"/>
  <c r="K41" i="7"/>
  <c r="L40" i="7" s="1"/>
  <c r="K40" i="7"/>
  <c r="L39" i="7"/>
  <c r="K39" i="7"/>
  <c r="K38" i="7"/>
  <c r="K37" i="7"/>
  <c r="K36" i="7"/>
  <c r="L36" i="7" s="1"/>
  <c r="M36" i="7" s="1"/>
  <c r="K35" i="7"/>
  <c r="L35" i="7" s="1"/>
  <c r="K34" i="7"/>
  <c r="K33" i="7"/>
  <c r="L32" i="7"/>
  <c r="M32" i="7" s="1"/>
  <c r="K32" i="7"/>
  <c r="L31" i="7"/>
  <c r="K31" i="7"/>
  <c r="K30" i="7"/>
  <c r="K29" i="7"/>
  <c r="K28" i="7"/>
  <c r="K27" i="7"/>
  <c r="L27" i="7" s="1"/>
  <c r="K26" i="7"/>
  <c r="K25" i="7"/>
  <c r="L24" i="7" s="1"/>
  <c r="K24" i="7"/>
  <c r="L23" i="7"/>
  <c r="K23" i="7"/>
  <c r="K22" i="7"/>
  <c r="K21" i="7"/>
  <c r="K20" i="7"/>
  <c r="L20" i="7" s="1"/>
  <c r="M20" i="7" s="1"/>
  <c r="K19" i="7"/>
  <c r="L19" i="7" s="1"/>
  <c r="K18" i="7"/>
  <c r="K17" i="7"/>
  <c r="L16" i="7"/>
  <c r="M16" i="7" s="1"/>
  <c r="K16" i="7"/>
  <c r="L15" i="7"/>
  <c r="K15" i="7"/>
  <c r="K14" i="7"/>
  <c r="K13" i="7"/>
  <c r="K12" i="7"/>
  <c r="K11" i="7"/>
  <c r="L11" i="7" s="1"/>
  <c r="K10" i="7"/>
  <c r="K9" i="7"/>
  <c r="L8" i="7" s="1"/>
  <c r="K8" i="7"/>
  <c r="L7" i="7"/>
  <c r="K7" i="7"/>
  <c r="K6" i="7"/>
  <c r="K5" i="7"/>
  <c r="K4" i="7"/>
  <c r="L4" i="7" s="1"/>
  <c r="M4" i="7" s="1"/>
  <c r="K147" i="6"/>
  <c r="L147" i="6" s="1"/>
  <c r="K146" i="6"/>
  <c r="K145" i="6"/>
  <c r="L144" i="6"/>
  <c r="M144" i="6" s="1"/>
  <c r="K144" i="6"/>
  <c r="L143" i="6"/>
  <c r="K143" i="6"/>
  <c r="K142" i="6"/>
  <c r="K141" i="6"/>
  <c r="K140" i="6"/>
  <c r="K139" i="6"/>
  <c r="L139" i="6" s="1"/>
  <c r="K138" i="6"/>
  <c r="K137" i="6"/>
  <c r="L136" i="6" s="1"/>
  <c r="K136" i="6"/>
  <c r="L135" i="6"/>
  <c r="K135" i="6"/>
  <c r="K134" i="6"/>
  <c r="K133" i="6"/>
  <c r="K132" i="6"/>
  <c r="L132" i="6" s="1"/>
  <c r="M132" i="6" s="1"/>
  <c r="K131" i="6"/>
  <c r="L131" i="6" s="1"/>
  <c r="K130" i="6"/>
  <c r="K129" i="6"/>
  <c r="L128" i="6"/>
  <c r="M128" i="6" s="1"/>
  <c r="K128" i="6"/>
  <c r="L127" i="6"/>
  <c r="K127" i="6"/>
  <c r="K126" i="6"/>
  <c r="K125" i="6"/>
  <c r="K124" i="6"/>
  <c r="K123" i="6"/>
  <c r="L123" i="6" s="1"/>
  <c r="K122" i="6"/>
  <c r="K121" i="6"/>
  <c r="L120" i="6" s="1"/>
  <c r="K120" i="6"/>
  <c r="L119" i="6"/>
  <c r="K119" i="6"/>
  <c r="K118" i="6"/>
  <c r="K117" i="6"/>
  <c r="K116" i="6"/>
  <c r="L116" i="6" s="1"/>
  <c r="M116" i="6" s="1"/>
  <c r="K115" i="6"/>
  <c r="L115" i="6" s="1"/>
  <c r="K114" i="6"/>
  <c r="K113" i="6"/>
  <c r="L112" i="6"/>
  <c r="M112" i="6" s="1"/>
  <c r="K112" i="6"/>
  <c r="L111" i="6"/>
  <c r="K111" i="6"/>
  <c r="K110" i="6"/>
  <c r="K109" i="6"/>
  <c r="K108" i="6"/>
  <c r="K107" i="6"/>
  <c r="L107" i="6" s="1"/>
  <c r="M104" i="6" s="1"/>
  <c r="K105" i="6"/>
  <c r="K104" i="6"/>
  <c r="L104" i="6" s="1"/>
  <c r="L103" i="6"/>
  <c r="K103" i="6"/>
  <c r="K102" i="6"/>
  <c r="K101" i="6"/>
  <c r="K100" i="6"/>
  <c r="L100" i="6" s="1"/>
  <c r="M100" i="6" s="1"/>
  <c r="K99" i="6"/>
  <c r="L99" i="6" s="1"/>
  <c r="K98" i="6"/>
  <c r="K97" i="6"/>
  <c r="L96" i="6"/>
  <c r="M96" i="6" s="1"/>
  <c r="K96" i="6"/>
  <c r="L95" i="6"/>
  <c r="K95" i="6"/>
  <c r="K94" i="6"/>
  <c r="K93" i="6"/>
  <c r="K92" i="6"/>
  <c r="K91" i="6"/>
  <c r="L91" i="6" s="1"/>
  <c r="K90" i="6"/>
  <c r="K89" i="6"/>
  <c r="L88" i="6" s="1"/>
  <c r="M88" i="6" s="1"/>
  <c r="K88" i="6"/>
  <c r="L87" i="6"/>
  <c r="K87" i="6"/>
  <c r="K86" i="6"/>
  <c r="K85" i="6"/>
  <c r="K84" i="6"/>
  <c r="L84" i="6" s="1"/>
  <c r="M84" i="6" s="1"/>
  <c r="K83" i="6"/>
  <c r="L83" i="6" s="1"/>
  <c r="K82" i="6"/>
  <c r="K81" i="6"/>
  <c r="L80" i="6"/>
  <c r="M80" i="6" s="1"/>
  <c r="K80" i="6"/>
  <c r="L79" i="6"/>
  <c r="K79" i="6"/>
  <c r="K78" i="6"/>
  <c r="K77" i="6"/>
  <c r="K76" i="6"/>
  <c r="K75" i="6"/>
  <c r="L75" i="6" s="1"/>
  <c r="K74" i="6"/>
  <c r="K73" i="6"/>
  <c r="L72" i="6" s="1"/>
  <c r="M72" i="6" s="1"/>
  <c r="K72" i="6"/>
  <c r="L71" i="6"/>
  <c r="K71" i="6"/>
  <c r="K70" i="6"/>
  <c r="K69" i="6"/>
  <c r="K68" i="6"/>
  <c r="L68" i="6" s="1"/>
  <c r="M68" i="6" s="1"/>
  <c r="K67" i="6"/>
  <c r="L67" i="6" s="1"/>
  <c r="K66" i="6"/>
  <c r="K65" i="6"/>
  <c r="L64" i="6"/>
  <c r="M64" i="6" s="1"/>
  <c r="K64" i="6"/>
  <c r="L63" i="6"/>
  <c r="K63" i="6"/>
  <c r="K62" i="6"/>
  <c r="K61" i="6"/>
  <c r="K60" i="6"/>
  <c r="K59" i="6"/>
  <c r="L59" i="6" s="1"/>
  <c r="K58" i="6"/>
  <c r="K57" i="6"/>
  <c r="L56" i="6" s="1"/>
  <c r="M56" i="6" s="1"/>
  <c r="K56" i="6"/>
  <c r="L55" i="6"/>
  <c r="K55" i="6"/>
  <c r="K54" i="6"/>
  <c r="K53" i="6"/>
  <c r="K52" i="6"/>
  <c r="L52" i="6" s="1"/>
  <c r="M52" i="6" s="1"/>
  <c r="K51" i="6"/>
  <c r="L51" i="6" s="1"/>
  <c r="K50" i="6"/>
  <c r="K49" i="6"/>
  <c r="L48" i="6"/>
  <c r="M48" i="6" s="1"/>
  <c r="K48" i="6"/>
  <c r="L47" i="6"/>
  <c r="K47" i="6"/>
  <c r="K46" i="6"/>
  <c r="K45" i="6"/>
  <c r="K44" i="6"/>
  <c r="K43" i="6"/>
  <c r="L43" i="6" s="1"/>
  <c r="K42" i="6"/>
  <c r="K41" i="6"/>
  <c r="L40" i="6" s="1"/>
  <c r="M40" i="6" s="1"/>
  <c r="K40" i="6"/>
  <c r="L39" i="6"/>
  <c r="K39" i="6"/>
  <c r="K38" i="6"/>
  <c r="K37" i="6"/>
  <c r="K36" i="6"/>
  <c r="L36" i="6" s="1"/>
  <c r="M36" i="6" s="1"/>
  <c r="K35" i="6"/>
  <c r="L35" i="6" s="1"/>
  <c r="K34" i="6"/>
  <c r="K33" i="6"/>
  <c r="L32" i="6"/>
  <c r="M32" i="6" s="1"/>
  <c r="K32" i="6"/>
  <c r="L31" i="6"/>
  <c r="K31" i="6"/>
  <c r="K30" i="6"/>
  <c r="K29" i="6"/>
  <c r="K28" i="6"/>
  <c r="K27" i="6"/>
  <c r="L27" i="6" s="1"/>
  <c r="K26" i="6"/>
  <c r="K25" i="6"/>
  <c r="L24" i="6" s="1"/>
  <c r="M24" i="6" s="1"/>
  <c r="K24" i="6"/>
  <c r="L23" i="6"/>
  <c r="K23" i="6"/>
  <c r="K22" i="6"/>
  <c r="K21" i="6"/>
  <c r="K20" i="6"/>
  <c r="L20" i="6" s="1"/>
  <c r="M20" i="6" s="1"/>
  <c r="K19" i="6"/>
  <c r="L19" i="6" s="1"/>
  <c r="K18" i="6"/>
  <c r="K17" i="6"/>
  <c r="L16" i="6"/>
  <c r="M16" i="6" s="1"/>
  <c r="K16" i="6"/>
  <c r="L15" i="6"/>
  <c r="K15" i="6"/>
  <c r="K14" i="6"/>
  <c r="K13" i="6"/>
  <c r="K12" i="6"/>
  <c r="K11" i="6"/>
  <c r="L11" i="6" s="1"/>
  <c r="K10" i="6"/>
  <c r="K9" i="6"/>
  <c r="L8" i="6" s="1"/>
  <c r="M8" i="6" s="1"/>
  <c r="K8" i="6"/>
  <c r="L7" i="6"/>
  <c r="K7" i="6"/>
  <c r="K6" i="6"/>
  <c r="K5" i="6"/>
  <c r="K4" i="6"/>
  <c r="L4" i="6" s="1"/>
  <c r="M4" i="6" s="1"/>
  <c r="K147" i="5"/>
  <c r="L147" i="5" s="1"/>
  <c r="K146" i="5"/>
  <c r="K145" i="5"/>
  <c r="L144" i="5"/>
  <c r="M144" i="5" s="1"/>
  <c r="K144" i="5"/>
  <c r="L143" i="5"/>
  <c r="K143" i="5"/>
  <c r="K142" i="5"/>
  <c r="K141" i="5"/>
  <c r="K140" i="5"/>
  <c r="K139" i="5"/>
  <c r="L139" i="5" s="1"/>
  <c r="K138" i="5"/>
  <c r="K137" i="5"/>
  <c r="L136" i="5" s="1"/>
  <c r="M136" i="5" s="1"/>
  <c r="K136" i="5"/>
  <c r="L135" i="5"/>
  <c r="K135" i="5"/>
  <c r="K134" i="5"/>
  <c r="K133" i="5"/>
  <c r="K132" i="5"/>
  <c r="L132" i="5" s="1"/>
  <c r="M132" i="5" s="1"/>
  <c r="K131" i="5"/>
  <c r="L131" i="5" s="1"/>
  <c r="K130" i="5"/>
  <c r="K129" i="5"/>
  <c r="L128" i="5"/>
  <c r="M128" i="5" s="1"/>
  <c r="K128" i="5"/>
  <c r="L127" i="5"/>
  <c r="K127" i="5"/>
  <c r="K126" i="5"/>
  <c r="K125" i="5"/>
  <c r="K124" i="5"/>
  <c r="K123" i="5"/>
  <c r="L123" i="5" s="1"/>
  <c r="K122" i="5"/>
  <c r="K121" i="5"/>
  <c r="L120" i="5" s="1"/>
  <c r="M120" i="5" s="1"/>
  <c r="K120" i="5"/>
  <c r="L119" i="5"/>
  <c r="K119" i="5"/>
  <c r="K118" i="5"/>
  <c r="K117" i="5"/>
  <c r="K116" i="5"/>
  <c r="L116" i="5" s="1"/>
  <c r="M116" i="5" s="1"/>
  <c r="K115" i="5"/>
  <c r="L115" i="5" s="1"/>
  <c r="K114" i="5"/>
  <c r="K113" i="5"/>
  <c r="L112" i="5"/>
  <c r="M112" i="5" s="1"/>
  <c r="K112" i="5"/>
  <c r="L111" i="5"/>
  <c r="K111" i="5"/>
  <c r="K110" i="5"/>
  <c r="K109" i="5"/>
  <c r="K108" i="5"/>
  <c r="K107" i="5"/>
  <c r="L107" i="5" s="1"/>
  <c r="K105" i="5"/>
  <c r="M104" i="5"/>
  <c r="K104" i="5"/>
  <c r="L104" i="5" s="1"/>
  <c r="K103" i="5"/>
  <c r="L103" i="5" s="1"/>
  <c r="K102" i="5"/>
  <c r="K101" i="5"/>
  <c r="L100" i="5" s="1"/>
  <c r="M100" i="5" s="1"/>
  <c r="K100" i="5"/>
  <c r="L99" i="5"/>
  <c r="K99" i="5"/>
  <c r="K98" i="5"/>
  <c r="K97" i="5"/>
  <c r="K96" i="5"/>
  <c r="L96" i="5" s="1"/>
  <c r="M96" i="5" s="1"/>
  <c r="K95" i="5"/>
  <c r="L95" i="5" s="1"/>
  <c r="K94" i="5"/>
  <c r="K93" i="5"/>
  <c r="L92" i="5"/>
  <c r="M92" i="5" s="1"/>
  <c r="K92" i="5"/>
  <c r="L91" i="5"/>
  <c r="K91" i="5"/>
  <c r="K90" i="5"/>
  <c r="K89" i="5"/>
  <c r="K88" i="5"/>
  <c r="K87" i="5"/>
  <c r="L87" i="5" s="1"/>
  <c r="K86" i="5"/>
  <c r="K85" i="5"/>
  <c r="L84" i="5" s="1"/>
  <c r="M84" i="5" s="1"/>
  <c r="K84" i="5"/>
  <c r="L83" i="5"/>
  <c r="K83" i="5"/>
  <c r="K82" i="5"/>
  <c r="K81" i="5"/>
  <c r="K80" i="5"/>
  <c r="L80" i="5" s="1"/>
  <c r="M80" i="5" s="1"/>
  <c r="K79" i="5"/>
  <c r="L79" i="5" s="1"/>
  <c r="K78" i="5"/>
  <c r="K77" i="5"/>
  <c r="L76" i="5"/>
  <c r="M76" i="5" s="1"/>
  <c r="K76" i="5"/>
  <c r="L75" i="5"/>
  <c r="K75" i="5"/>
  <c r="K74" i="5"/>
  <c r="K73" i="5"/>
  <c r="K72" i="5"/>
  <c r="K71" i="5"/>
  <c r="L71" i="5" s="1"/>
  <c r="K70" i="5"/>
  <c r="K69" i="5"/>
  <c r="L68" i="5" s="1"/>
  <c r="M68" i="5" s="1"/>
  <c r="K68" i="5"/>
  <c r="L67" i="5"/>
  <c r="K67" i="5"/>
  <c r="K66" i="5"/>
  <c r="K65" i="5"/>
  <c r="K64" i="5"/>
  <c r="L64" i="5" s="1"/>
  <c r="M64" i="5" s="1"/>
  <c r="K63" i="5"/>
  <c r="L63" i="5" s="1"/>
  <c r="K62" i="5"/>
  <c r="K61" i="5"/>
  <c r="L60" i="5"/>
  <c r="M60" i="5" s="1"/>
  <c r="K60" i="5"/>
  <c r="L59" i="5"/>
  <c r="K59" i="5"/>
  <c r="K58" i="5"/>
  <c r="K57" i="5"/>
  <c r="K56" i="5"/>
  <c r="K55" i="5"/>
  <c r="L55" i="5" s="1"/>
  <c r="K54" i="5"/>
  <c r="K53" i="5"/>
  <c r="L52" i="5" s="1"/>
  <c r="M52" i="5" s="1"/>
  <c r="K52" i="5"/>
  <c r="L51" i="5"/>
  <c r="K51" i="5"/>
  <c r="K50" i="5"/>
  <c r="K49" i="5"/>
  <c r="K48" i="5"/>
  <c r="L48" i="5" s="1"/>
  <c r="M48" i="5" s="1"/>
  <c r="K47" i="5"/>
  <c r="L47" i="5" s="1"/>
  <c r="K46" i="5"/>
  <c r="K45" i="5"/>
  <c r="L44" i="5"/>
  <c r="M44" i="5" s="1"/>
  <c r="K44" i="5"/>
  <c r="L43" i="5"/>
  <c r="K43" i="5"/>
  <c r="K42" i="5"/>
  <c r="K41" i="5"/>
  <c r="K40" i="5"/>
  <c r="K39" i="5"/>
  <c r="L39" i="5" s="1"/>
  <c r="K38" i="5"/>
  <c r="K37" i="5"/>
  <c r="L36" i="5" s="1"/>
  <c r="M36" i="5" s="1"/>
  <c r="K36" i="5"/>
  <c r="L35" i="5"/>
  <c r="K35" i="5"/>
  <c r="K34" i="5"/>
  <c r="K33" i="5"/>
  <c r="K32" i="5"/>
  <c r="L32" i="5" s="1"/>
  <c r="M32" i="5" s="1"/>
  <c r="K31" i="5"/>
  <c r="L31" i="5" s="1"/>
  <c r="K30" i="5"/>
  <c r="K29" i="5"/>
  <c r="L28" i="5"/>
  <c r="M28" i="5" s="1"/>
  <c r="K28" i="5"/>
  <c r="L27" i="5"/>
  <c r="K27" i="5"/>
  <c r="K26" i="5"/>
  <c r="K25" i="5"/>
  <c r="K24" i="5"/>
  <c r="K23" i="5"/>
  <c r="L23" i="5" s="1"/>
  <c r="K22" i="5"/>
  <c r="K21" i="5"/>
  <c r="L20" i="5" s="1"/>
  <c r="M20" i="5" s="1"/>
  <c r="K20" i="5"/>
  <c r="L19" i="5"/>
  <c r="K19" i="5"/>
  <c r="K18" i="5"/>
  <c r="K17" i="5"/>
  <c r="K16" i="5"/>
  <c r="L16" i="5" s="1"/>
  <c r="M16" i="5" s="1"/>
  <c r="K15" i="5"/>
  <c r="L15" i="5" s="1"/>
  <c r="K14" i="5"/>
  <c r="K13" i="5"/>
  <c r="L12" i="5"/>
  <c r="M12" i="5" s="1"/>
  <c r="K12" i="5"/>
  <c r="L11" i="5"/>
  <c r="K11" i="5"/>
  <c r="K10" i="5"/>
  <c r="K9" i="5"/>
  <c r="K8" i="5"/>
  <c r="K7" i="5"/>
  <c r="L7" i="5" s="1"/>
  <c r="K6" i="5"/>
  <c r="K5" i="5"/>
  <c r="L4" i="5" s="1"/>
  <c r="M4" i="5" s="1"/>
  <c r="K4" i="5"/>
  <c r="L147" i="4"/>
  <c r="K147" i="4"/>
  <c r="K146" i="4"/>
  <c r="K145" i="4"/>
  <c r="K144" i="4"/>
  <c r="L144" i="4" s="1"/>
  <c r="M144" i="4" s="1"/>
  <c r="K143" i="4"/>
  <c r="L143" i="4" s="1"/>
  <c r="K142" i="4"/>
  <c r="K141" i="4"/>
  <c r="L140" i="4"/>
  <c r="M140" i="4" s="1"/>
  <c r="K140" i="4"/>
  <c r="L139" i="4"/>
  <c r="K139" i="4"/>
  <c r="K138" i="4"/>
  <c r="K137" i="4"/>
  <c r="K136" i="4"/>
  <c r="K135" i="4"/>
  <c r="L135" i="4" s="1"/>
  <c r="K134" i="4"/>
  <c r="K133" i="4"/>
  <c r="L132" i="4" s="1"/>
  <c r="M132" i="4" s="1"/>
  <c r="K132" i="4"/>
  <c r="L131" i="4"/>
  <c r="K131" i="4"/>
  <c r="K130" i="4"/>
  <c r="K129" i="4"/>
  <c r="K128" i="4"/>
  <c r="L128" i="4" s="1"/>
  <c r="M128" i="4" s="1"/>
  <c r="K127" i="4"/>
  <c r="L127" i="4" s="1"/>
  <c r="K126" i="4"/>
  <c r="K125" i="4"/>
  <c r="L124" i="4"/>
  <c r="M124" i="4" s="1"/>
  <c r="K124" i="4"/>
  <c r="L123" i="4"/>
  <c r="K123" i="4"/>
  <c r="K122" i="4"/>
  <c r="K121" i="4"/>
  <c r="K120" i="4"/>
  <c r="K119" i="4"/>
  <c r="L119" i="4" s="1"/>
  <c r="K118" i="4"/>
  <c r="K117" i="4"/>
  <c r="L116" i="4" s="1"/>
  <c r="M116" i="4" s="1"/>
  <c r="K116" i="4"/>
  <c r="L115" i="4"/>
  <c r="K115" i="4"/>
  <c r="K114" i="4"/>
  <c r="K113" i="4"/>
  <c r="K112" i="4"/>
  <c r="L112" i="4" s="1"/>
  <c r="M112" i="4" s="1"/>
  <c r="K111" i="4"/>
  <c r="L111" i="4" s="1"/>
  <c r="K110" i="4"/>
  <c r="K109" i="4"/>
  <c r="L108" i="4"/>
  <c r="M108" i="4" s="1"/>
  <c r="K108" i="4"/>
  <c r="L107" i="4"/>
  <c r="K107" i="4"/>
  <c r="K105" i="4"/>
  <c r="L104" i="4" s="1"/>
  <c r="M104" i="4" s="1"/>
  <c r="K104" i="4"/>
  <c r="L103" i="4"/>
  <c r="K103" i="4"/>
  <c r="K102" i="4"/>
  <c r="K101" i="4"/>
  <c r="K100" i="4"/>
  <c r="L100" i="4" s="1"/>
  <c r="M100" i="4" s="1"/>
  <c r="K99" i="4"/>
  <c r="L99" i="4" s="1"/>
  <c r="K98" i="4"/>
  <c r="K97" i="4"/>
  <c r="L96" i="4"/>
  <c r="M96" i="4" s="1"/>
  <c r="K96" i="4"/>
  <c r="L95" i="4"/>
  <c r="K95" i="4"/>
  <c r="K94" i="4"/>
  <c r="K93" i="4"/>
  <c r="K92" i="4"/>
  <c r="K91" i="4"/>
  <c r="L91" i="4" s="1"/>
  <c r="K90" i="4"/>
  <c r="K89" i="4"/>
  <c r="L88" i="4" s="1"/>
  <c r="M88" i="4" s="1"/>
  <c r="K88" i="4"/>
  <c r="L87" i="4"/>
  <c r="K87" i="4"/>
  <c r="K86" i="4"/>
  <c r="K85" i="4"/>
  <c r="K84" i="4"/>
  <c r="L84" i="4" s="1"/>
  <c r="M84" i="4" s="1"/>
  <c r="K83" i="4"/>
  <c r="L83" i="4" s="1"/>
  <c r="K82" i="4"/>
  <c r="K81" i="4"/>
  <c r="L80" i="4"/>
  <c r="M80" i="4" s="1"/>
  <c r="K80" i="4"/>
  <c r="L79" i="4"/>
  <c r="K79" i="4"/>
  <c r="K78" i="4"/>
  <c r="K77" i="4"/>
  <c r="K76" i="4"/>
  <c r="K75" i="4"/>
  <c r="L75" i="4" s="1"/>
  <c r="K74" i="4"/>
  <c r="K73" i="4"/>
  <c r="L72" i="4" s="1"/>
  <c r="M72" i="4" s="1"/>
  <c r="K72" i="4"/>
  <c r="L71" i="4"/>
  <c r="K71" i="4"/>
  <c r="K70" i="4"/>
  <c r="K69" i="4"/>
  <c r="K68" i="4"/>
  <c r="L68" i="4" s="1"/>
  <c r="M68" i="4" s="1"/>
  <c r="K67" i="4"/>
  <c r="L67" i="4" s="1"/>
  <c r="K66" i="4"/>
  <c r="K65" i="4"/>
  <c r="L64" i="4"/>
  <c r="M64" i="4" s="1"/>
  <c r="K64" i="4"/>
  <c r="L63" i="4"/>
  <c r="K63" i="4"/>
  <c r="K62" i="4"/>
  <c r="K61" i="4"/>
  <c r="K60" i="4"/>
  <c r="K59" i="4"/>
  <c r="L59" i="4" s="1"/>
  <c r="K58" i="4"/>
  <c r="K57" i="4"/>
  <c r="L56" i="4" s="1"/>
  <c r="M56" i="4" s="1"/>
  <c r="K56" i="4"/>
  <c r="L55" i="4"/>
  <c r="K55" i="4"/>
  <c r="K54" i="4"/>
  <c r="K53" i="4"/>
  <c r="K52" i="4"/>
  <c r="L52" i="4" s="1"/>
  <c r="M52" i="4" s="1"/>
  <c r="K51" i="4"/>
  <c r="L51" i="4" s="1"/>
  <c r="K50" i="4"/>
  <c r="K49" i="4"/>
  <c r="L48" i="4"/>
  <c r="M48" i="4" s="1"/>
  <c r="K48" i="4"/>
  <c r="L47" i="4"/>
  <c r="K47" i="4"/>
  <c r="K46" i="4"/>
  <c r="K45" i="4"/>
  <c r="K44" i="4"/>
  <c r="K43" i="4"/>
  <c r="L43" i="4" s="1"/>
  <c r="K42" i="4"/>
  <c r="K41" i="4"/>
  <c r="L40" i="4" s="1"/>
  <c r="M40" i="4" s="1"/>
  <c r="K40" i="4"/>
  <c r="L39" i="4"/>
  <c r="K39" i="4"/>
  <c r="K38" i="4"/>
  <c r="K37" i="4"/>
  <c r="K36" i="4"/>
  <c r="L36" i="4" s="1"/>
  <c r="M36" i="4" s="1"/>
  <c r="K35" i="4"/>
  <c r="L35" i="4" s="1"/>
  <c r="K34" i="4"/>
  <c r="K33" i="4"/>
  <c r="L32" i="4"/>
  <c r="M32" i="4" s="1"/>
  <c r="K32" i="4"/>
  <c r="L31" i="4"/>
  <c r="K31" i="4"/>
  <c r="K30" i="4"/>
  <c r="K29" i="4"/>
  <c r="K28" i="4"/>
  <c r="K27" i="4"/>
  <c r="L27" i="4" s="1"/>
  <c r="K26" i="4"/>
  <c r="K25" i="4"/>
  <c r="L24" i="4" s="1"/>
  <c r="M24" i="4" s="1"/>
  <c r="K24" i="4"/>
  <c r="L23" i="4"/>
  <c r="K23" i="4"/>
  <c r="K22" i="4"/>
  <c r="K21" i="4"/>
  <c r="K20" i="4"/>
  <c r="L20" i="4" s="1"/>
  <c r="M20" i="4" s="1"/>
  <c r="K19" i="4"/>
  <c r="L19" i="4" s="1"/>
  <c r="K18" i="4"/>
  <c r="K17" i="4"/>
  <c r="L16" i="4"/>
  <c r="M16" i="4" s="1"/>
  <c r="K16" i="4"/>
  <c r="L15" i="4"/>
  <c r="K15" i="4"/>
  <c r="K14" i="4"/>
  <c r="K13" i="4"/>
  <c r="K12" i="4"/>
  <c r="K11" i="4"/>
  <c r="L11" i="4" s="1"/>
  <c r="K10" i="4"/>
  <c r="K9" i="4"/>
  <c r="L8" i="4" s="1"/>
  <c r="M8" i="4" s="1"/>
  <c r="K8" i="4"/>
  <c r="L7" i="4"/>
  <c r="K7" i="4"/>
  <c r="K6" i="4"/>
  <c r="K5" i="4"/>
  <c r="K4" i="4"/>
  <c r="L4" i="4" s="1"/>
  <c r="M4" i="4" s="1"/>
  <c r="K171" i="3"/>
  <c r="L171" i="3" s="1"/>
  <c r="K170" i="3"/>
  <c r="K169" i="3"/>
  <c r="L168" i="3"/>
  <c r="M168" i="3" s="1"/>
  <c r="K168" i="3"/>
  <c r="L167" i="3"/>
  <c r="K167" i="3"/>
  <c r="K166" i="3"/>
  <c r="K165" i="3"/>
  <c r="K164" i="3"/>
  <c r="K163" i="3"/>
  <c r="L163" i="3" s="1"/>
  <c r="K162" i="3"/>
  <c r="K161" i="3"/>
  <c r="L160" i="3" s="1"/>
  <c r="M160" i="3" s="1"/>
  <c r="K160" i="3"/>
  <c r="L159" i="3"/>
  <c r="K159" i="3"/>
  <c r="K158" i="3"/>
  <c r="K157" i="3"/>
  <c r="K156" i="3"/>
  <c r="L156" i="3" s="1"/>
  <c r="M156" i="3" s="1"/>
  <c r="K155" i="3"/>
  <c r="L155" i="3" s="1"/>
  <c r="K154" i="3"/>
  <c r="K153" i="3"/>
  <c r="L152" i="3"/>
  <c r="M152" i="3" s="1"/>
  <c r="K152" i="3"/>
  <c r="L151" i="3"/>
  <c r="K151" i="3"/>
  <c r="K150" i="3"/>
  <c r="K149" i="3"/>
  <c r="K148" i="3"/>
  <c r="K147" i="3"/>
  <c r="L147" i="3" s="1"/>
  <c r="K146" i="3"/>
  <c r="K145" i="3"/>
  <c r="L144" i="3" s="1"/>
  <c r="M144" i="3" s="1"/>
  <c r="K144" i="3"/>
  <c r="L143" i="3"/>
  <c r="K143" i="3"/>
  <c r="K142" i="3"/>
  <c r="K141" i="3"/>
  <c r="K140" i="3"/>
  <c r="L140" i="3" s="1"/>
  <c r="M140" i="3" s="1"/>
  <c r="K139" i="3"/>
  <c r="L139" i="3" s="1"/>
  <c r="K138" i="3"/>
  <c r="K137" i="3"/>
  <c r="L136" i="3"/>
  <c r="M136" i="3" s="1"/>
  <c r="K136" i="3"/>
  <c r="L135" i="3"/>
  <c r="K135" i="3"/>
  <c r="K134" i="3"/>
  <c r="K133" i="3"/>
  <c r="K132" i="3"/>
  <c r="K131" i="3"/>
  <c r="L131" i="3" s="1"/>
  <c r="K130" i="3"/>
  <c r="K129" i="3"/>
  <c r="L128" i="3" s="1"/>
  <c r="M128" i="3" s="1"/>
  <c r="K128" i="3"/>
  <c r="L127" i="3"/>
  <c r="K127" i="3"/>
  <c r="K126" i="3"/>
  <c r="K125" i="3"/>
  <c r="K124" i="3"/>
  <c r="L124" i="3" s="1"/>
  <c r="M124" i="3" s="1"/>
  <c r="K123" i="3"/>
  <c r="L123" i="3" s="1"/>
  <c r="K122" i="3"/>
  <c r="K121" i="3"/>
  <c r="L120" i="3"/>
  <c r="M120" i="3" s="1"/>
  <c r="K120" i="3"/>
  <c r="L119" i="3"/>
  <c r="K119" i="3"/>
  <c r="K118" i="3"/>
  <c r="K117" i="3"/>
  <c r="K116" i="3"/>
  <c r="K115" i="3"/>
  <c r="L115" i="3" s="1"/>
  <c r="K113" i="3"/>
  <c r="M112" i="3"/>
  <c r="K112" i="3"/>
  <c r="L112" i="3" s="1"/>
  <c r="K111" i="3"/>
  <c r="L111" i="3" s="1"/>
  <c r="K110" i="3"/>
  <c r="K109" i="3"/>
  <c r="L108" i="3" s="1"/>
  <c r="M108" i="3" s="1"/>
  <c r="K108" i="3"/>
  <c r="L107" i="3"/>
  <c r="K107" i="3"/>
  <c r="K105" i="3"/>
  <c r="L104" i="3"/>
  <c r="M104" i="3" s="1"/>
  <c r="K104" i="3"/>
  <c r="L103" i="3"/>
  <c r="K103" i="3"/>
  <c r="K102" i="3"/>
  <c r="K101" i="3"/>
  <c r="K100" i="3"/>
  <c r="K99" i="3"/>
  <c r="L99" i="3" s="1"/>
  <c r="K98" i="3"/>
  <c r="K97" i="3"/>
  <c r="L96" i="3" s="1"/>
  <c r="M96" i="3" s="1"/>
  <c r="K96" i="3"/>
  <c r="L95" i="3"/>
  <c r="K95" i="3"/>
  <c r="K94" i="3"/>
  <c r="K93" i="3"/>
  <c r="K92" i="3"/>
  <c r="L92" i="3" s="1"/>
  <c r="M92" i="3" s="1"/>
  <c r="K91" i="3"/>
  <c r="L91" i="3" s="1"/>
  <c r="K90" i="3"/>
  <c r="K89" i="3"/>
  <c r="L88" i="3" s="1"/>
  <c r="K88" i="3"/>
  <c r="L87" i="3"/>
  <c r="K87" i="3"/>
  <c r="K86" i="3"/>
  <c r="K85" i="3"/>
  <c r="K84" i="3"/>
  <c r="L84" i="3" s="1"/>
  <c r="M84" i="3" s="1"/>
  <c r="K83" i="3"/>
  <c r="L83" i="3" s="1"/>
  <c r="K82" i="3"/>
  <c r="K81" i="3"/>
  <c r="L80" i="3"/>
  <c r="K80" i="3"/>
  <c r="L79" i="3"/>
  <c r="K79" i="3"/>
  <c r="K78" i="3"/>
  <c r="K77" i="3"/>
  <c r="K76" i="3"/>
  <c r="L76" i="3" s="1"/>
  <c r="M76" i="3" s="1"/>
  <c r="K75" i="3"/>
  <c r="L75" i="3" s="1"/>
  <c r="K74" i="3"/>
  <c r="K73" i="3"/>
  <c r="L72" i="3" s="1"/>
  <c r="M72" i="3" s="1"/>
  <c r="K72" i="3"/>
  <c r="L71" i="3"/>
  <c r="K71" i="3"/>
  <c r="K70" i="3"/>
  <c r="K69" i="3"/>
  <c r="K68" i="3"/>
  <c r="L68" i="3" s="1"/>
  <c r="M68" i="3" s="1"/>
  <c r="K67" i="3"/>
  <c r="L67" i="3" s="1"/>
  <c r="K66" i="3"/>
  <c r="K65" i="3"/>
  <c r="L64" i="3"/>
  <c r="K64" i="3"/>
  <c r="L63" i="3"/>
  <c r="K63" i="3"/>
  <c r="K62" i="3"/>
  <c r="K61" i="3"/>
  <c r="K60" i="3"/>
  <c r="L60" i="3" s="1"/>
  <c r="M60" i="3" s="1"/>
  <c r="K59" i="3"/>
  <c r="L59" i="3" s="1"/>
  <c r="K58" i="3"/>
  <c r="K57" i="3"/>
  <c r="L56" i="3" s="1"/>
  <c r="M56" i="3" s="1"/>
  <c r="K56" i="3"/>
  <c r="L55" i="3"/>
  <c r="K55" i="3"/>
  <c r="K54" i="3"/>
  <c r="K53" i="3"/>
  <c r="K52" i="3"/>
  <c r="L52" i="3" s="1"/>
  <c r="M52" i="3" s="1"/>
  <c r="K51" i="3"/>
  <c r="L51" i="3" s="1"/>
  <c r="K50" i="3"/>
  <c r="K49" i="3"/>
  <c r="L48" i="3"/>
  <c r="M48" i="3" s="1"/>
  <c r="K48" i="3"/>
  <c r="L47" i="3"/>
  <c r="K47" i="3"/>
  <c r="K46" i="3"/>
  <c r="K45" i="3"/>
  <c r="K44" i="3"/>
  <c r="L44" i="3" s="1"/>
  <c r="M44" i="3" s="1"/>
  <c r="K43" i="3"/>
  <c r="L43" i="3" s="1"/>
  <c r="K42" i="3"/>
  <c r="K41" i="3"/>
  <c r="L40" i="3" s="1"/>
  <c r="K40" i="3"/>
  <c r="L39" i="3"/>
  <c r="K39" i="3"/>
  <c r="K38" i="3"/>
  <c r="K37" i="3"/>
  <c r="K36" i="3"/>
  <c r="L36" i="3" s="1"/>
  <c r="M36" i="3" s="1"/>
  <c r="K35" i="3"/>
  <c r="L35" i="3" s="1"/>
  <c r="K34" i="3"/>
  <c r="K33" i="3"/>
  <c r="L32" i="3"/>
  <c r="M32" i="3" s="1"/>
  <c r="K32" i="3"/>
  <c r="L31" i="3"/>
  <c r="K31" i="3"/>
  <c r="K30" i="3"/>
  <c r="K29" i="3"/>
  <c r="K28" i="3"/>
  <c r="L28" i="3" s="1"/>
  <c r="M28" i="3" s="1"/>
  <c r="K27" i="3"/>
  <c r="L27" i="3" s="1"/>
  <c r="K26" i="3"/>
  <c r="K25" i="3"/>
  <c r="L24" i="3" s="1"/>
  <c r="K24" i="3"/>
  <c r="L23" i="3"/>
  <c r="K23" i="3"/>
  <c r="K22" i="3"/>
  <c r="K21" i="3"/>
  <c r="K20" i="3"/>
  <c r="L20" i="3" s="1"/>
  <c r="M20" i="3" s="1"/>
  <c r="K19" i="3"/>
  <c r="L19" i="3" s="1"/>
  <c r="K18" i="3"/>
  <c r="K17" i="3"/>
  <c r="L16" i="3"/>
  <c r="K16" i="3"/>
  <c r="L15" i="3"/>
  <c r="K15" i="3"/>
  <c r="K14" i="3"/>
  <c r="K13" i="3"/>
  <c r="K12" i="3"/>
  <c r="L12" i="3" s="1"/>
  <c r="M12" i="3" s="1"/>
  <c r="K11" i="3"/>
  <c r="L11" i="3" s="1"/>
  <c r="K10" i="3"/>
  <c r="K9" i="3"/>
  <c r="L8" i="3" s="1"/>
  <c r="M8" i="3" s="1"/>
  <c r="K8" i="3"/>
  <c r="L7" i="3"/>
  <c r="K7" i="3"/>
  <c r="K6" i="3"/>
  <c r="K5" i="3"/>
  <c r="K4" i="3"/>
  <c r="L4" i="3" s="1"/>
  <c r="M4" i="3" s="1"/>
  <c r="K147" i="2"/>
  <c r="L147" i="2" s="1"/>
  <c r="K146" i="2"/>
  <c r="K145" i="2"/>
  <c r="L144" i="2"/>
  <c r="K144" i="2"/>
  <c r="L143" i="2"/>
  <c r="K143" i="2"/>
  <c r="K142" i="2"/>
  <c r="K141" i="2"/>
  <c r="K140" i="2"/>
  <c r="L140" i="2" s="1"/>
  <c r="M140" i="2" s="1"/>
  <c r="K139" i="2"/>
  <c r="L139" i="2" s="1"/>
  <c r="K138" i="2"/>
  <c r="K137" i="2"/>
  <c r="L136" i="2" s="1"/>
  <c r="M136" i="2" s="1"/>
  <c r="K136" i="2"/>
  <c r="L135" i="2"/>
  <c r="K135" i="2"/>
  <c r="K134" i="2"/>
  <c r="K133" i="2"/>
  <c r="K132" i="2"/>
  <c r="L132" i="2" s="1"/>
  <c r="M132" i="2" s="1"/>
  <c r="K131" i="2"/>
  <c r="L131" i="2" s="1"/>
  <c r="K130" i="2"/>
  <c r="K129" i="2"/>
  <c r="L128" i="2"/>
  <c r="M128" i="2" s="1"/>
  <c r="K128" i="2"/>
  <c r="L127" i="2"/>
  <c r="K127" i="2"/>
  <c r="K126" i="2"/>
  <c r="K125" i="2"/>
  <c r="K124" i="2"/>
  <c r="L124" i="2" s="1"/>
  <c r="M124" i="2" s="1"/>
  <c r="K123" i="2"/>
  <c r="L123" i="2" s="1"/>
  <c r="K122" i="2"/>
  <c r="K121" i="2"/>
  <c r="L120" i="2" s="1"/>
  <c r="K120" i="2"/>
  <c r="L119" i="2"/>
  <c r="K119" i="2"/>
  <c r="K118" i="2"/>
  <c r="K117" i="2"/>
  <c r="K116" i="2"/>
  <c r="L116" i="2" s="1"/>
  <c r="M116" i="2" s="1"/>
  <c r="K115" i="2"/>
  <c r="L115" i="2" s="1"/>
  <c r="K113" i="2"/>
  <c r="K112" i="2"/>
  <c r="L112" i="2" s="1"/>
  <c r="M112" i="2" s="1"/>
  <c r="K111" i="2"/>
  <c r="L111" i="2" s="1"/>
  <c r="K110" i="2"/>
  <c r="K109" i="2"/>
  <c r="L108" i="2" s="1"/>
  <c r="K108" i="2"/>
  <c r="L107" i="2"/>
  <c r="K107" i="2"/>
  <c r="K105" i="2"/>
  <c r="L104" i="2"/>
  <c r="M104" i="2" s="1"/>
  <c r="K104" i="2"/>
  <c r="L103" i="2"/>
  <c r="K103" i="2"/>
  <c r="K102" i="2"/>
  <c r="K101" i="2"/>
  <c r="K100" i="2"/>
  <c r="L100" i="2" s="1"/>
  <c r="M100" i="2" s="1"/>
  <c r="K99" i="2"/>
  <c r="L99" i="2" s="1"/>
  <c r="K98" i="2"/>
  <c r="K97" i="2"/>
  <c r="L96" i="2" s="1"/>
  <c r="M96" i="2" s="1"/>
  <c r="K96" i="2"/>
  <c r="L95" i="2"/>
  <c r="K95" i="2"/>
  <c r="K94" i="2"/>
  <c r="K93" i="2"/>
  <c r="K92" i="2"/>
  <c r="L92" i="2" s="1"/>
  <c r="M92" i="2" s="1"/>
  <c r="K91" i="2"/>
  <c r="L91" i="2" s="1"/>
  <c r="K90" i="2"/>
  <c r="K89" i="2"/>
  <c r="L88" i="2"/>
  <c r="K88" i="2"/>
  <c r="L87" i="2"/>
  <c r="K87" i="2"/>
  <c r="K86" i="2"/>
  <c r="K85" i="2"/>
  <c r="K84" i="2"/>
  <c r="L84" i="2" s="1"/>
  <c r="M84" i="2" s="1"/>
  <c r="K83" i="2"/>
  <c r="L83" i="2" s="1"/>
  <c r="K82" i="2"/>
  <c r="K81" i="2"/>
  <c r="L80" i="2" s="1"/>
  <c r="M80" i="2" s="1"/>
  <c r="K80" i="2"/>
  <c r="L79" i="2"/>
  <c r="K79" i="2"/>
  <c r="K78" i="2"/>
  <c r="K77" i="2"/>
  <c r="K76" i="2"/>
  <c r="L76" i="2" s="1"/>
  <c r="M76" i="2" s="1"/>
  <c r="K75" i="2"/>
  <c r="L75" i="2" s="1"/>
  <c r="K74" i="2"/>
  <c r="K73" i="2"/>
  <c r="L72" i="2"/>
  <c r="M72" i="2" s="1"/>
  <c r="K72" i="2"/>
  <c r="L71" i="2"/>
  <c r="K71" i="2"/>
  <c r="K70" i="2"/>
  <c r="K69" i="2"/>
  <c r="K68" i="2"/>
  <c r="L68" i="2" s="1"/>
  <c r="M68" i="2" s="1"/>
  <c r="K67" i="2"/>
  <c r="L67" i="2" s="1"/>
  <c r="K66" i="2"/>
  <c r="K65" i="2"/>
  <c r="L64" i="2" s="1"/>
  <c r="K64" i="2"/>
  <c r="L63" i="2"/>
  <c r="K63" i="2"/>
  <c r="K62" i="2"/>
  <c r="K61" i="2"/>
  <c r="K60" i="2"/>
  <c r="L60" i="2" s="1"/>
  <c r="M60" i="2" s="1"/>
  <c r="K59" i="2"/>
  <c r="L59" i="2" s="1"/>
  <c r="K58" i="2"/>
  <c r="K57" i="2"/>
  <c r="L56" i="2"/>
  <c r="M56" i="2" s="1"/>
  <c r="K56" i="2"/>
  <c r="L55" i="2"/>
  <c r="K55" i="2"/>
  <c r="K54" i="2"/>
  <c r="K53" i="2"/>
  <c r="K52" i="2"/>
  <c r="L52" i="2" s="1"/>
  <c r="M52" i="2" s="1"/>
  <c r="K51" i="2"/>
  <c r="L51" i="2" s="1"/>
  <c r="K50" i="2"/>
  <c r="K49" i="2"/>
  <c r="L48" i="2" s="1"/>
  <c r="K48" i="2"/>
  <c r="L47" i="2"/>
  <c r="K47" i="2"/>
  <c r="K46" i="2"/>
  <c r="K45" i="2"/>
  <c r="K44" i="2"/>
  <c r="L44" i="2" s="1"/>
  <c r="M44" i="2" s="1"/>
  <c r="K43" i="2"/>
  <c r="L43" i="2" s="1"/>
  <c r="K42" i="2"/>
  <c r="K41" i="2"/>
  <c r="L40" i="2"/>
  <c r="K40" i="2"/>
  <c r="L39" i="2"/>
  <c r="K39" i="2"/>
  <c r="K38" i="2"/>
  <c r="K37" i="2"/>
  <c r="K36" i="2"/>
  <c r="L36" i="2" s="1"/>
  <c r="M36" i="2" s="1"/>
  <c r="K35" i="2"/>
  <c r="L35" i="2" s="1"/>
  <c r="K34" i="2"/>
  <c r="K33" i="2"/>
  <c r="L32" i="2" s="1"/>
  <c r="M32" i="2" s="1"/>
  <c r="K32" i="2"/>
  <c r="L31" i="2"/>
  <c r="K31" i="2"/>
  <c r="K30" i="2"/>
  <c r="K29" i="2"/>
  <c r="K28" i="2"/>
  <c r="L28" i="2" s="1"/>
  <c r="M28" i="2" s="1"/>
  <c r="K27" i="2"/>
  <c r="L27" i="2" s="1"/>
  <c r="K26" i="2"/>
  <c r="K25" i="2"/>
  <c r="L24" i="2"/>
  <c r="K24" i="2"/>
  <c r="L23" i="2"/>
  <c r="K23" i="2"/>
  <c r="K22" i="2"/>
  <c r="K21" i="2"/>
  <c r="K20" i="2"/>
  <c r="L20" i="2" s="1"/>
  <c r="M20" i="2" s="1"/>
  <c r="K19" i="2"/>
  <c r="L19" i="2" s="1"/>
  <c r="K18" i="2"/>
  <c r="K17" i="2"/>
  <c r="L16" i="2" s="1"/>
  <c r="M16" i="2" s="1"/>
  <c r="K16" i="2"/>
  <c r="L15" i="2"/>
  <c r="K15" i="2"/>
  <c r="K14" i="2"/>
  <c r="K13" i="2"/>
  <c r="K12" i="2"/>
  <c r="L12" i="2" s="1"/>
  <c r="M12" i="2" s="1"/>
  <c r="K11" i="2"/>
  <c r="L11" i="2" s="1"/>
  <c r="K10" i="2"/>
  <c r="K9" i="2"/>
  <c r="L8" i="2"/>
  <c r="M8" i="2" s="1"/>
  <c r="K8" i="2"/>
  <c r="L7" i="2"/>
  <c r="K7" i="2"/>
  <c r="K6" i="2"/>
  <c r="K5" i="2"/>
  <c r="K4" i="2"/>
  <c r="L4" i="2" s="1"/>
  <c r="M4" i="2" s="1"/>
  <c r="K147" i="1"/>
  <c r="L147" i="1" s="1"/>
  <c r="K146" i="1"/>
  <c r="K145" i="1"/>
  <c r="L144" i="1" s="1"/>
  <c r="K144" i="1"/>
  <c r="L143" i="1"/>
  <c r="K143" i="1"/>
  <c r="K142" i="1"/>
  <c r="K141" i="1"/>
  <c r="K140" i="1"/>
  <c r="L140" i="1" s="1"/>
  <c r="M140" i="1" s="1"/>
  <c r="K139" i="1"/>
  <c r="L139" i="1" s="1"/>
  <c r="K138" i="1"/>
  <c r="K137" i="1"/>
  <c r="L136" i="1"/>
  <c r="M136" i="1" s="1"/>
  <c r="K136" i="1"/>
  <c r="L135" i="1"/>
  <c r="K135" i="1"/>
  <c r="K134" i="1"/>
  <c r="K133" i="1"/>
  <c r="K132" i="1"/>
  <c r="L132" i="1" s="1"/>
  <c r="M132" i="1" s="1"/>
  <c r="K131" i="1"/>
  <c r="L131" i="1" s="1"/>
  <c r="K130" i="1"/>
  <c r="K129" i="1"/>
  <c r="L128" i="1" s="1"/>
  <c r="K128" i="1"/>
  <c r="L127" i="1"/>
  <c r="K127" i="1"/>
  <c r="K126" i="1"/>
  <c r="K125" i="1"/>
  <c r="K124" i="1"/>
  <c r="L124" i="1" s="1"/>
  <c r="M124" i="1" s="1"/>
  <c r="K123" i="1"/>
  <c r="L123" i="1" s="1"/>
  <c r="K122" i="1"/>
  <c r="K121" i="1"/>
  <c r="L120" i="1"/>
  <c r="K120" i="1"/>
  <c r="L119" i="1"/>
  <c r="K119" i="1"/>
  <c r="K118" i="1"/>
  <c r="K117" i="1"/>
  <c r="K116" i="1"/>
  <c r="L116" i="1" s="1"/>
  <c r="M116" i="1" s="1"/>
  <c r="K115" i="1"/>
  <c r="L115" i="1" s="1"/>
  <c r="K114" i="1"/>
  <c r="K113" i="1"/>
  <c r="L112" i="1" s="1"/>
  <c r="M112" i="1" s="1"/>
  <c r="K112" i="1"/>
  <c r="L111" i="1"/>
  <c r="K111" i="1"/>
  <c r="K110" i="1"/>
  <c r="K109" i="1"/>
  <c r="K108" i="1"/>
  <c r="L108" i="1" s="1"/>
  <c r="M108" i="1" s="1"/>
  <c r="K107" i="1"/>
  <c r="L107" i="1" s="1"/>
  <c r="K106" i="1"/>
  <c r="K105" i="1"/>
  <c r="L104" i="1"/>
  <c r="K104" i="1"/>
  <c r="L103" i="1"/>
  <c r="K103" i="1"/>
  <c r="K102" i="1"/>
  <c r="K101" i="1"/>
  <c r="K100" i="1"/>
  <c r="L100" i="1" s="1"/>
  <c r="M100" i="1" s="1"/>
  <c r="K99" i="1"/>
  <c r="L99" i="1" s="1"/>
  <c r="K98" i="1"/>
  <c r="K97" i="1"/>
  <c r="L96" i="1" s="1"/>
  <c r="M96" i="1" s="1"/>
  <c r="K96" i="1"/>
  <c r="L95" i="1"/>
  <c r="K95" i="1"/>
  <c r="K94" i="1"/>
  <c r="K93" i="1"/>
  <c r="K92" i="1"/>
  <c r="L92" i="1" s="1"/>
  <c r="M92" i="1" s="1"/>
  <c r="K91" i="1"/>
  <c r="L91" i="1" s="1"/>
  <c r="K90" i="1"/>
  <c r="K89" i="1"/>
  <c r="L88" i="1"/>
  <c r="M88" i="1" s="1"/>
  <c r="K88" i="1"/>
  <c r="L87" i="1"/>
  <c r="K87" i="1"/>
  <c r="K86" i="1"/>
  <c r="K85" i="1"/>
  <c r="K84" i="1"/>
  <c r="L84" i="1" s="1"/>
  <c r="M84" i="1" s="1"/>
  <c r="K83" i="1"/>
  <c r="L83" i="1" s="1"/>
  <c r="K82" i="1"/>
  <c r="K81" i="1"/>
  <c r="L80" i="1" s="1"/>
  <c r="K80" i="1"/>
  <c r="L79" i="1"/>
  <c r="K79" i="1"/>
  <c r="K78" i="1"/>
  <c r="K77" i="1"/>
  <c r="K76" i="1"/>
  <c r="L76" i="1" s="1"/>
  <c r="M76" i="1" s="1"/>
  <c r="K75" i="1"/>
  <c r="L75" i="1" s="1"/>
  <c r="K74" i="1"/>
  <c r="K73" i="1"/>
  <c r="L72" i="1"/>
  <c r="M72" i="1" s="1"/>
  <c r="K72" i="1"/>
  <c r="L71" i="1"/>
  <c r="K71" i="1"/>
  <c r="K70" i="1"/>
  <c r="K69" i="1"/>
  <c r="K68" i="1"/>
  <c r="L68" i="1" s="1"/>
  <c r="M68" i="1" s="1"/>
  <c r="K67" i="1"/>
  <c r="L67" i="1" s="1"/>
  <c r="K66" i="1"/>
  <c r="K65" i="1"/>
  <c r="L64" i="1" s="1"/>
  <c r="K64" i="1"/>
  <c r="L63" i="1"/>
  <c r="K63" i="1"/>
  <c r="K62" i="1"/>
  <c r="K61" i="1"/>
  <c r="K60" i="1"/>
  <c r="L60" i="1" s="1"/>
  <c r="M60" i="1" s="1"/>
  <c r="K59" i="1"/>
  <c r="L59" i="1" s="1"/>
  <c r="K58" i="1"/>
  <c r="K57" i="1"/>
  <c r="L56" i="1"/>
  <c r="K56" i="1"/>
  <c r="L55" i="1"/>
  <c r="K55" i="1"/>
  <c r="K54" i="1"/>
  <c r="K53" i="1"/>
  <c r="K52" i="1"/>
  <c r="L52" i="1" s="1"/>
  <c r="M52" i="1" s="1"/>
  <c r="K51" i="1"/>
  <c r="L51" i="1" s="1"/>
  <c r="K50" i="1"/>
  <c r="K49" i="1"/>
  <c r="L48" i="1" s="1"/>
  <c r="M48" i="1" s="1"/>
  <c r="K48" i="1"/>
  <c r="L47" i="1"/>
  <c r="K47" i="1"/>
  <c r="K46" i="1"/>
  <c r="K45" i="1"/>
  <c r="K44" i="1"/>
  <c r="L44" i="1" s="1"/>
  <c r="M44" i="1" s="1"/>
  <c r="K43" i="1"/>
  <c r="L43" i="1" s="1"/>
  <c r="K42" i="1"/>
  <c r="K41" i="1"/>
  <c r="L40" i="1"/>
  <c r="K40" i="1"/>
  <c r="L39" i="1"/>
  <c r="K39" i="1"/>
  <c r="K38" i="1"/>
  <c r="K37" i="1"/>
  <c r="K36" i="1"/>
  <c r="L36" i="1" s="1"/>
  <c r="M36" i="1" s="1"/>
  <c r="K35" i="1"/>
  <c r="L35" i="1" s="1"/>
  <c r="K34" i="1"/>
  <c r="K33" i="1"/>
  <c r="L32" i="1" s="1"/>
  <c r="M32" i="1" s="1"/>
  <c r="K32" i="1"/>
  <c r="L31" i="1"/>
  <c r="K31" i="1"/>
  <c r="K30" i="1"/>
  <c r="K29" i="1"/>
  <c r="K28" i="1"/>
  <c r="L28" i="1" s="1"/>
  <c r="M28" i="1" s="1"/>
  <c r="K27" i="1"/>
  <c r="L27" i="1" s="1"/>
  <c r="K26" i="1"/>
  <c r="K25" i="1"/>
  <c r="L24" i="1"/>
  <c r="M24" i="1" s="1"/>
  <c r="K24" i="1"/>
  <c r="L23" i="1"/>
  <c r="K23" i="1"/>
  <c r="K22" i="1"/>
  <c r="K21" i="1"/>
  <c r="K20" i="1"/>
  <c r="L20" i="1" s="1"/>
  <c r="M20" i="1" s="1"/>
  <c r="K19" i="1"/>
  <c r="L19" i="1" s="1"/>
  <c r="K18" i="1"/>
  <c r="K17" i="1"/>
  <c r="L16" i="1" s="1"/>
  <c r="K16" i="1"/>
  <c r="L15" i="1"/>
  <c r="K15" i="1"/>
  <c r="K14" i="1"/>
  <c r="K13" i="1"/>
  <c r="K12" i="1"/>
  <c r="L12" i="1" s="1"/>
  <c r="M12" i="1" s="1"/>
  <c r="K11" i="1"/>
  <c r="L11" i="1" s="1"/>
  <c r="K10" i="1"/>
  <c r="K9" i="1"/>
  <c r="L8" i="1"/>
  <c r="M8" i="1" s="1"/>
  <c r="K8" i="1"/>
  <c r="L7" i="1"/>
  <c r="K7" i="1"/>
  <c r="K6" i="1"/>
  <c r="K5" i="1"/>
  <c r="K4" i="1"/>
  <c r="L4" i="1" s="1"/>
  <c r="M4" i="1" s="1"/>
  <c r="M40" i="2" l="1"/>
  <c r="M80" i="3"/>
  <c r="M16" i="1"/>
  <c r="M40" i="1"/>
  <c r="M80" i="1"/>
  <c r="M104" i="1"/>
  <c r="M144" i="1"/>
  <c r="M24" i="2"/>
  <c r="M64" i="2"/>
  <c r="M88" i="2"/>
  <c r="M108" i="2"/>
  <c r="M120" i="2"/>
  <c r="M144" i="2"/>
  <c r="M40" i="3"/>
  <c r="M64" i="3"/>
  <c r="M56" i="1"/>
  <c r="M120" i="1"/>
  <c r="M16" i="3"/>
  <c r="M64" i="1"/>
  <c r="M128" i="1"/>
  <c r="M48" i="2"/>
  <c r="M24" i="3"/>
  <c r="M88" i="3"/>
  <c r="M112" i="12"/>
  <c r="M128" i="12"/>
  <c r="L48" i="13"/>
  <c r="M48" i="13" s="1"/>
  <c r="L96" i="13"/>
  <c r="M96" i="13" s="1"/>
  <c r="M16" i="14"/>
  <c r="L24" i="14"/>
  <c r="M24" i="14" s="1"/>
  <c r="L84" i="14"/>
  <c r="M84" i="14" s="1"/>
  <c r="L100" i="3"/>
  <c r="M100" i="3" s="1"/>
  <c r="L116" i="3"/>
  <c r="M116" i="3" s="1"/>
  <c r="L148" i="3"/>
  <c r="M148" i="3" s="1"/>
  <c r="L12" i="4"/>
  <c r="M12" i="4" s="1"/>
  <c r="L44" i="4"/>
  <c r="M44" i="4" s="1"/>
  <c r="L76" i="4"/>
  <c r="M76" i="4" s="1"/>
  <c r="L120" i="4"/>
  <c r="M120" i="4" s="1"/>
  <c r="L8" i="5"/>
  <c r="M8" i="5" s="1"/>
  <c r="L40" i="5"/>
  <c r="M40" i="5" s="1"/>
  <c r="L72" i="5"/>
  <c r="M72" i="5" s="1"/>
  <c r="L108" i="5"/>
  <c r="M108" i="5" s="1"/>
  <c r="L140" i="5"/>
  <c r="M140" i="5" s="1"/>
  <c r="L28" i="6"/>
  <c r="M28" i="6" s="1"/>
  <c r="L60" i="6"/>
  <c r="M60" i="6" s="1"/>
  <c r="L92" i="6"/>
  <c r="M92" i="6" s="1"/>
  <c r="M116" i="7"/>
  <c r="L132" i="3"/>
  <c r="M132" i="3" s="1"/>
  <c r="L164" i="3"/>
  <c r="M164" i="3" s="1"/>
  <c r="L28" i="4"/>
  <c r="M28" i="4" s="1"/>
  <c r="L60" i="4"/>
  <c r="M60" i="4" s="1"/>
  <c r="L92" i="4"/>
  <c r="M92" i="4" s="1"/>
  <c r="L136" i="4"/>
  <c r="M136" i="4" s="1"/>
  <c r="L24" i="5"/>
  <c r="M24" i="5" s="1"/>
  <c r="L56" i="5"/>
  <c r="M56" i="5" s="1"/>
  <c r="L88" i="5"/>
  <c r="M88" i="5" s="1"/>
  <c r="L124" i="5"/>
  <c r="M124" i="5" s="1"/>
  <c r="L12" i="6"/>
  <c r="M12" i="6" s="1"/>
  <c r="L44" i="6"/>
  <c r="M44" i="6" s="1"/>
  <c r="L76" i="6"/>
  <c r="M76" i="6" s="1"/>
  <c r="M120" i="6"/>
  <c r="M136" i="6"/>
  <c r="M8" i="7"/>
  <c r="M24" i="7"/>
  <c r="M40" i="7"/>
  <c r="M56" i="7"/>
  <c r="M116" i="9"/>
  <c r="M132" i="9"/>
  <c r="M4" i="10"/>
  <c r="M20" i="10"/>
  <c r="M36" i="10"/>
  <c r="M52" i="10"/>
  <c r="M68" i="10"/>
  <c r="M84" i="10"/>
  <c r="M100" i="10"/>
  <c r="M120" i="10"/>
  <c r="M136" i="10"/>
  <c r="M8" i="11"/>
  <c r="M48" i="11"/>
  <c r="M80" i="11"/>
  <c r="L124" i="6"/>
  <c r="M124" i="6" s="1"/>
  <c r="L12" i="7"/>
  <c r="M12" i="7" s="1"/>
  <c r="L44" i="7"/>
  <c r="M44" i="7" s="1"/>
  <c r="L76" i="7"/>
  <c r="M76" i="7" s="1"/>
  <c r="L120" i="7"/>
  <c r="M120" i="7" s="1"/>
  <c r="L8" i="8"/>
  <c r="M8" i="8" s="1"/>
  <c r="L40" i="8"/>
  <c r="M40" i="8" s="1"/>
  <c r="L72" i="8"/>
  <c r="M72" i="8" s="1"/>
  <c r="L108" i="8"/>
  <c r="M108" i="8" s="1"/>
  <c r="L140" i="8"/>
  <c r="M140" i="8" s="1"/>
  <c r="L28" i="9"/>
  <c r="M28" i="9" s="1"/>
  <c r="L60" i="9"/>
  <c r="M60" i="9" s="1"/>
  <c r="L92" i="9"/>
  <c r="M92" i="9" s="1"/>
  <c r="L136" i="9"/>
  <c r="M136" i="9" s="1"/>
  <c r="L24" i="10"/>
  <c r="M24" i="10" s="1"/>
  <c r="L56" i="10"/>
  <c r="M56" i="10" s="1"/>
  <c r="L88" i="10"/>
  <c r="M88" i="10" s="1"/>
  <c r="L124" i="10"/>
  <c r="M124" i="10" s="1"/>
  <c r="L12" i="11"/>
  <c r="M12" i="11" s="1"/>
  <c r="L24" i="11"/>
  <c r="M24" i="11" s="1"/>
  <c r="M60" i="11"/>
  <c r="L84" i="11"/>
  <c r="M84" i="11" s="1"/>
  <c r="M104" i="11"/>
  <c r="L120" i="11"/>
  <c r="M120" i="11" s="1"/>
  <c r="L132" i="11"/>
  <c r="M132" i="11" s="1"/>
  <c r="M12" i="12"/>
  <c r="M28" i="12"/>
  <c r="M44" i="12"/>
  <c r="M60" i="12"/>
  <c r="M76" i="12"/>
  <c r="M92" i="12"/>
  <c r="L108" i="6"/>
  <c r="M108" i="6" s="1"/>
  <c r="L140" i="6"/>
  <c r="M140" i="6" s="1"/>
  <c r="L28" i="7"/>
  <c r="M28" i="7" s="1"/>
  <c r="L60" i="7"/>
  <c r="M60" i="7" s="1"/>
  <c r="L92" i="7"/>
  <c r="M92" i="7" s="1"/>
  <c r="L136" i="7"/>
  <c r="M136" i="7" s="1"/>
  <c r="L24" i="8"/>
  <c r="M24" i="8" s="1"/>
  <c r="L56" i="8"/>
  <c r="M56" i="8" s="1"/>
  <c r="L88" i="8"/>
  <c r="M88" i="8" s="1"/>
  <c r="L124" i="8"/>
  <c r="M124" i="8" s="1"/>
  <c r="L12" i="9"/>
  <c r="M12" i="9" s="1"/>
  <c r="L44" i="9"/>
  <c r="M44" i="9" s="1"/>
  <c r="L76" i="9"/>
  <c r="M76" i="9" s="1"/>
  <c r="L120" i="9"/>
  <c r="M120" i="9" s="1"/>
  <c r="L8" i="10"/>
  <c r="M8" i="10" s="1"/>
  <c r="L40" i="10"/>
  <c r="M40" i="10" s="1"/>
  <c r="L72" i="10"/>
  <c r="M72" i="10" s="1"/>
  <c r="L108" i="10"/>
  <c r="M108" i="10" s="1"/>
  <c r="L140" i="10"/>
  <c r="M140" i="10" s="1"/>
  <c r="L52" i="11"/>
  <c r="M52" i="11" s="1"/>
  <c r="M92" i="11"/>
  <c r="L160" i="11"/>
  <c r="M160" i="11" s="1"/>
  <c r="L68" i="11"/>
  <c r="M68" i="11" s="1"/>
  <c r="L112" i="11"/>
  <c r="M112" i="11" s="1"/>
  <c r="L16" i="12"/>
  <c r="M16" i="12" s="1"/>
  <c r="L48" i="12"/>
  <c r="M48" i="12" s="1"/>
  <c r="L80" i="12"/>
  <c r="M80" i="12" s="1"/>
  <c r="L116" i="12"/>
  <c r="M116" i="12" s="1"/>
  <c r="M56" i="13"/>
  <c r="L60" i="13"/>
  <c r="M60" i="13" s="1"/>
  <c r="M104" i="13"/>
  <c r="M92" i="14"/>
  <c r="L96" i="14"/>
  <c r="M96" i="14" s="1"/>
  <c r="M128" i="15"/>
  <c r="L36" i="11"/>
  <c r="M36" i="11" s="1"/>
  <c r="L100" i="11"/>
  <c r="M100" i="11" s="1"/>
  <c r="L144" i="11"/>
  <c r="M144" i="11" s="1"/>
  <c r="L168" i="11"/>
  <c r="M168" i="11" s="1"/>
  <c r="L32" i="12"/>
  <c r="M32" i="12" s="1"/>
  <c r="L64" i="12"/>
  <c r="M64" i="12" s="1"/>
  <c r="L96" i="12"/>
  <c r="M96" i="12" s="1"/>
  <c r="L132" i="12"/>
  <c r="M132" i="12" s="1"/>
  <c r="M40" i="13"/>
  <c r="L44" i="13"/>
  <c r="M44" i="13" s="1"/>
  <c r="M88" i="13"/>
  <c r="L92" i="13"/>
  <c r="M92" i="13" s="1"/>
  <c r="L20" i="14"/>
  <c r="M20" i="14" s="1"/>
  <c r="M64" i="14"/>
  <c r="L68" i="14"/>
  <c r="M68" i="14" s="1"/>
  <c r="M76" i="14"/>
  <c r="L80" i="14"/>
  <c r="M80" i="14" s="1"/>
  <c r="L108" i="15"/>
  <c r="M108" i="15" s="1"/>
  <c r="M112" i="15"/>
  <c r="L140" i="12"/>
  <c r="M140" i="12" s="1"/>
  <c r="L16" i="13"/>
  <c r="M16" i="13" s="1"/>
  <c r="L28" i="13"/>
  <c r="M28" i="13" s="1"/>
  <c r="L76" i="13"/>
  <c r="M76" i="13" s="1"/>
  <c r="L108" i="13"/>
  <c r="M108" i="13" s="1"/>
  <c r="L120" i="13"/>
  <c r="M120" i="13" s="1"/>
  <c r="L140" i="13"/>
  <c r="M140" i="13" s="1"/>
  <c r="L8" i="14"/>
  <c r="M8" i="14" s="1"/>
  <c r="L40" i="14"/>
  <c r="M40" i="14" s="1"/>
  <c r="L52" i="14"/>
  <c r="M52" i="14" s="1"/>
  <c r="L128" i="14"/>
  <c r="M128" i="14" s="1"/>
  <c r="L16" i="15"/>
  <c r="M16" i="15" s="1"/>
  <c r="L48" i="15"/>
  <c r="M48" i="15" s="1"/>
  <c r="L80" i="15"/>
  <c r="M80" i="15" s="1"/>
  <c r="L144" i="12"/>
  <c r="M144" i="12" s="1"/>
  <c r="L32" i="13"/>
  <c r="M32" i="13" s="1"/>
  <c r="L80" i="13"/>
  <c r="M80" i="13" s="1"/>
  <c r="L124" i="13"/>
  <c r="M124" i="13" s="1"/>
  <c r="L12" i="14"/>
  <c r="M12" i="14" s="1"/>
  <c r="L36" i="14"/>
  <c r="M36" i="14" s="1"/>
  <c r="L56" i="14"/>
  <c r="M56" i="14" s="1"/>
  <c r="L112" i="14"/>
  <c r="M112" i="14" s="1"/>
  <c r="L124" i="14"/>
  <c r="M124" i="14" s="1"/>
  <c r="L144" i="14"/>
  <c r="M144" i="14" s="1"/>
  <c r="L12" i="15"/>
  <c r="M12" i="15" s="1"/>
  <c r="L32" i="15"/>
  <c r="M32" i="15" s="1"/>
  <c r="L44" i="15"/>
  <c r="M44" i="15" s="1"/>
  <c r="L64" i="15"/>
  <c r="M64" i="15" s="1"/>
  <c r="L76" i="15"/>
  <c r="M76" i="15" s="1"/>
  <c r="L96" i="15"/>
  <c r="M96" i="15" s="1"/>
  <c r="M136" i="15"/>
</calcChain>
</file>

<file path=xl/sharedStrings.xml><?xml version="1.0" encoding="utf-8"?>
<sst xmlns="http://schemas.openxmlformats.org/spreadsheetml/2006/main" count="22286" uniqueCount="369">
  <si>
    <t>Отчет об исполнении муниципального задания за 2018 год МБОУ СШ № 6</t>
  </si>
  <si>
    <t>№ п/п</t>
  </si>
  <si>
    <t>Наименование учреждения, оказывающего услугу (выполняющего работу)</t>
  </si>
  <si>
    <t>Уникальный номер реестровой записи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</si>
  <si>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</si>
  <si>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</si>
  <si>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</si>
  <si>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</si>
  <si>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</si>
  <si>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_______ год, (К1плi, К2плi&lt;1&gt;)</t>
  </si>
  <si>
    <t>Фактическое значение за ______год, (К1фi, К2фi&lt;2&gt;)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</si>
  <si>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</si>
  <si>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</si>
  <si>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</si>
  <si>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</si>
  <si>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</si>
  <si>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МБОУ СШ № 6</t>
  </si>
  <si>
    <t xml:space="preserve">801012О.99.0.БА81АА00001   </t>
  </si>
  <si>
    <t xml:space="preserve">Реализация  основных общеобразовательных программ начального общего образования (ОВЗ, адаптированная образовательная программа, не указано) </t>
  </si>
  <si>
    <t>Услуга</t>
  </si>
  <si>
    <t>Показатель качества</t>
  </si>
  <si>
    <t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</t>
  </si>
  <si>
    <t xml:space="preserve">процент </t>
  </si>
  <si>
    <t>Муниципальное задание по муниципальной услуге (работе) в целом выполнено</t>
  </si>
  <si>
    <t>доля педагогических кадров с высшим профессиональным образованием (процент;   определяется как отношение количества педагогов с высшим образованием к  общему числу педагогов);</t>
  </si>
  <si>
    <t>доля учащихся, окончивших начальное общее образование и перешедших на следующую  ступень образования (процент;  определяется как отношение количества обучающихся, окончивших начальное образование и перешедших на следующую  ступень образования, к общему количеству обучающихся (оценивается по итогам II квартала)</t>
  </si>
  <si>
    <t>Показатель объема</t>
  </si>
  <si>
    <t>Количество физических лиц</t>
  </si>
  <si>
    <t>чел</t>
  </si>
  <si>
    <t>801012О.99.0.БА81АА24001</t>
  </si>
  <si>
    <t>Реализация  основных общеобразовательных программ начального общего образования (ОВЗ,адаптированная образовательная программа, проходящие обучение по сотоянию здоровья на дому)</t>
  </si>
  <si>
    <t>801012О.99.0.БА81АБ44001</t>
  </si>
  <si>
    <t xml:space="preserve">Реализация  основных общеобразовательных программ начального общего образования (дети-инвалиды,адаптированная образовательная программа, не указано) </t>
  </si>
  <si>
    <t>801012О.99.0.БА81АБ68001</t>
  </si>
  <si>
    <t xml:space="preserve">Реализация  основных общеобразовательных программ начального общего образования (дети-инвалиды, адаптированная образовательная программа, проходящие обучение по состоянию здоровья на дому) </t>
  </si>
  <si>
    <t>801012О.99.0.БА81АП40001</t>
  </si>
  <si>
    <t>Реализация  основных общеобразовательных программ начального общего образования (Не указано, образовательная программа, обеспечивающая углубленное изучение отдельных учебных предметов, предметных областей (профильное обучение),  не указано)</t>
  </si>
  <si>
    <t>801012О.99.0.БА81АШ04001</t>
  </si>
  <si>
    <t xml:space="preserve">Реализация  основных общеобразовательных программ начального общего образования (ОВЗ, не указано, не указано) </t>
  </si>
  <si>
    <t>801012О.99.0.БА81АЩ48001</t>
  </si>
  <si>
    <t xml:space="preserve">Реализация  основных общеобразовательных программ начального общего образования (дети-инвалиды,не указано, не указано) </t>
  </si>
  <si>
    <t>801012О.99.0.БА81АЩ72001</t>
  </si>
  <si>
    <t xml:space="preserve">Реализация  основных общеобразовательных программ начального общего образования ( дети-инвалиды, не указано, проходящие обучение по состоянию здоровья на дому) </t>
  </si>
  <si>
    <t>801012О.99.0.БА81АЭ92001</t>
  </si>
  <si>
    <t xml:space="preserve">Реализация  основных общеобразовательных программ начального общего образования (не указано, не указано, не указано) </t>
  </si>
  <si>
    <t>802111О.99.0.БА96АА00001</t>
  </si>
  <si>
    <t>Реализация основных общеобразовательных программ основного общего образования (ОВЗ,адаптированная образовательная программа, не указано)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</si>
  <si>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</si>
  <si>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>доля обучающихся, успешно выполнивших ГИА и получивших основное общее образование (процент; определяется как отношение количества сдавших ГИА к общему количеству сдающих) (оценивается по итогам II квартала)</t>
  </si>
  <si>
    <t>802111О.99.0.БА96АА25001</t>
  </si>
  <si>
    <t>Реализация основных общеобразовательных программ основного общего образования (ОВЗ, адаптированная образовательная программа, проходящие обучение по состоянию здоровья на дому)</t>
  </si>
  <si>
    <t>802111О.99.0.БА96АБ50001</t>
  </si>
  <si>
    <t>Реализация основных общеобразовательных программ основного общего образования (дети-инвалиды, адаптированная образовательная программа, не указано)</t>
  </si>
  <si>
    <t>802111О.99.0.БА96АБ75001</t>
  </si>
  <si>
    <t>Реализация основных общеобразовательных программ основного общего образования(дети-инвалиды,адаптированнная образовательная программа,  проходящие обучение по состоянию здоровья на дому)</t>
  </si>
  <si>
    <t>802111О.99.0.БА96АП76001</t>
  </si>
  <si>
    <t>Реализация основных общеобразовательных программ основного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указано)</t>
  </si>
  <si>
    <t>802111О.99.0.БА96АО26001</t>
  </si>
  <si>
    <t>Реализация основных общеобразовательных программ основного общего образования (дети-инвалиды, образовательная программа, обеспечивающая углубленное изучение отдельных учебных предметов, предметных областей (профильное обучение),  не указано)</t>
  </si>
  <si>
    <t>802111О.99.0.БА96АШ58001</t>
  </si>
  <si>
    <t>Реализация основных общеобразовательных программ основного общего образования (ОВЗ,не указано, не указано)</t>
  </si>
  <si>
    <t>802111О.99.0.БА96АЭ08001</t>
  </si>
  <si>
    <t>Реализация основных общеобразовательных программ основного общего образования (не указано, дети-инвалиды, не указано)</t>
  </si>
  <si>
    <t>802111О.99.0.БА96АЭ33001</t>
  </si>
  <si>
    <t>Реализация основных общеобразовательных программ основного общего образования (не указано, дети-инвалиды, проходящие обучение по состоянию здоровья на дому)</t>
  </si>
  <si>
    <t>802111О.99.0.БА96АЮ58001</t>
  </si>
  <si>
    <t>Реализация основных общеобразовательных программ основного общего образования (не указано, не указано, не указано)</t>
  </si>
  <si>
    <t>802111О.99.0.БА96АЮ83001</t>
  </si>
  <si>
    <t>Реализация основных общеобразовательных программ основного общего образования (не указано, не указано, проходящие обучение по состоянию здоровья на дому)</t>
  </si>
  <si>
    <t>802112О.99.0.ББ11АА00001</t>
  </si>
  <si>
    <t>Реализация основных общеобразовательных программ среднего общего образования (адаптированная образовательная программа, ОВЗ, не указано)</t>
  </si>
  <si>
    <t>доля выпускников, выполнивших ЕГЭ (процент;  определяется как отношение количества выпускников, выполнивших ЕГЭ, к общему количеству выпускников (оценивается по итогам II квартала)</t>
  </si>
  <si>
    <t>802112О.99.0.ББ11АБ50001</t>
  </si>
  <si>
    <t>Реализация основных общеобразовательных программ среднего общего образования (адаптированная образовательная программа, дети-инвалиды, не указано)</t>
  </si>
  <si>
    <t>802112О.99.0.ББ11АА25001</t>
  </si>
  <si>
    <t>Реализация основных общеобразовательных программ среднего общего образования (адаптированная образовательная программа, ОВЗ, проходящие обучение по состоянию здоровья на дому)</t>
  </si>
  <si>
    <t>802112О.99.0.ББ11АО26001</t>
  </si>
  <si>
    <t>Реализация основных общеобразовательных программ среднего общего образования(образовательная программа, обеспечивающая углубленное изучение отдельных учебных предметов, предметных областей (профильное обучение),дети-инвалиды, не указано)</t>
  </si>
  <si>
    <t>802112О.99.0.ББ11АП76001</t>
  </si>
  <si>
    <t>Реализация основных общеобразовательных программ среднего общего образования(образовательная программа, обеспечивающая углубленное изучение отдельных учебных предметов, предметных областей (профильное обучение)не указано, не указано)</t>
  </si>
  <si>
    <t>802112О.99.0.ББ11АШ58001</t>
  </si>
  <si>
    <t>Реализация основных общеобразовательных программ среднего общего образования (не указано, ОВЗ, не указано)</t>
  </si>
  <si>
    <t>802112О.99.0.ББ11АЭ08001</t>
  </si>
  <si>
    <t>Реализация основных общеобразовательных программ среднего общего образования (не указано, дети-инвалиды, не указано)</t>
  </si>
  <si>
    <t>802112О.99.0.ББ11АЮ58001</t>
  </si>
  <si>
    <t>Реализация основных общеобразовательных программ среднего общего образования(не указано,не указано,не указано)</t>
  </si>
  <si>
    <t>802112О.99.0.ББ11АЮ83001</t>
  </si>
  <si>
    <t>Реализация основных общеобразовательных программ среднего общего образования(не указано,не указано, проходящие обучение по состоянию здоровья на дому)</t>
  </si>
  <si>
    <t>804200О.99.0.ББ52АЖ00000</t>
  </si>
  <si>
    <t>Реализация дополнительных общеразвивающих программ (школы) (не указано, не указано, туристско-краеведческой)</t>
  </si>
  <si>
    <t>Доля детей, осваивающих дополнительные образовательные программы в образовательном учреждении (процент; осваивающих дополнительные образовательные пронраммы к общему количеству детей)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</si>
  <si>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</t>
  </si>
  <si>
    <t xml:space="preserve">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</si>
  <si>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>Человекочасы</t>
  </si>
  <si>
    <t>804200О.99.0.ББ52АЕ76000</t>
  </si>
  <si>
    <t>Реализация дополнительных общеразвивающих программ (школы) (не указано, не указано, художественной)</t>
  </si>
  <si>
    <t>804200О.99.0.ББ52АЕ28000</t>
  </si>
  <si>
    <t>Реализация дополнительных общеразвивающих программ (школы) (не указано, не указано, естественнонаучной)</t>
  </si>
  <si>
    <t>804200О.99.0.ББ52АЕ04000</t>
  </si>
  <si>
    <t>Реализация дополнительных общеразвивающих программ (школы) (не указано, не указано, технической)</t>
  </si>
  <si>
    <t>804200О.99.0.ББ52АЖ24000</t>
  </si>
  <si>
    <t>Реализация дополнительных общеразвивающих программ (школы) (не указано, не указано, социально-педагогической)</t>
  </si>
  <si>
    <t>804200О.99.0.ББ52АЕ52000</t>
  </si>
  <si>
    <t>Реализация дополнительных общеразвивающих программ (школы)(не указано, не указано, физкультурно-спортивной)</t>
  </si>
  <si>
    <t>804200О.99.0.ББ52АЖ48000</t>
  </si>
  <si>
    <t>Реализация дополнительных общеразвивающих программ (школы)(не указано, не указано, не указано)</t>
  </si>
  <si>
    <t>Директор МКУ "ЦБУО Свердловского района"                                                                                                             Афанасьева А.В.</t>
  </si>
  <si>
    <t>Карасева Оксана Владимировна</t>
  </si>
  <si>
    <t>т. 201-01-87</t>
  </si>
  <si>
    <t xml:space="preserve"> </t>
  </si>
  <si>
    <t>Отчет об исполнении муниципального задания за 2018 год МАОУ Лицей № 9 "Лидер"</t>
  </si>
  <si>
    <t>МАОУ Лицей № 9 "Лидер"</t>
  </si>
  <si>
    <t xml:space="preserve">Реализация  основных общеобразовательных программ начального общего образования (дети-инвалиды, адаптированная образовательная программа, не указано) </t>
  </si>
  <si>
    <t>Отчет об исполнении муниципального задания за 2018 год МАОУ Гимназия № 14</t>
  </si>
  <si>
    <t>МАОУ Гимназия № 14</t>
  </si>
  <si>
    <t>801011О.99.0.БВ24ГД82000</t>
  </si>
  <si>
    <t>Реализация основных общеобразовательных программ дошкольного образования (не указано, дети-инвалиды, от 3 лет до 8 лет, группа полного дня)</t>
  </si>
  <si>
    <t>число дней пропусков занятий по болезни в расчете на одного ребенка (процент; определяется как отношение количества дней непосещения по болезни к общему числу дней, проведенных детьми в группах);</t>
  </si>
  <si>
    <t xml:space="preserve"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 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</si>
  <si>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</si>
  <si>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801011О.99.0.БВ24ДН82000</t>
  </si>
  <si>
    <t>Реализация основных общеобразовательных программ дошкольного образования (не указано, не указано, от 3 лет до 8 лет, группа полного дня)</t>
  </si>
  <si>
    <t>801011О.99.0.БВ24ДН80000</t>
  </si>
  <si>
    <t>Реализация основных общеобразовательных программ дошкольного образования (не указано, не указано, от 3 лет до 8 лет, группа кратковременного пребывания)</t>
  </si>
  <si>
    <t>853211О.99.0.БВ19АА14000</t>
  </si>
  <si>
    <t>Присмотр и уход (дети-инвалиды, от 3 лет до 8 лет, группа полного дня)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</si>
  <si>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</si>
  <si>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</si>
  <si>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</si>
  <si>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853211О.99.0.БВ19АА54000</t>
  </si>
  <si>
    <t>Присмотр и уход (физические лица за исключением льготных категорий, от 3 лет до 8 лет, группа кратковременного пребывания детей)</t>
  </si>
  <si>
    <t>853211О.99.0.БВ19АА56000</t>
  </si>
  <si>
    <t>Присмотр и уход (физические лица за исключением льготных категорий, от 3 лет до 8 лет, группа полного дня)</t>
  </si>
  <si>
    <t>Отчет об исполнении муниципального задания за 2018 год МБОУ СШ № 17</t>
  </si>
  <si>
    <t>МБОУ СШ № 17</t>
  </si>
  <si>
    <t>Отчет об исполнении муниципального задания за 2018 год МАОУ СШ № 23</t>
  </si>
  <si>
    <t>МАОУ СШ № 23</t>
  </si>
  <si>
    <t>Реализация основных общеобразовательных программ среднего общего образования (не указано,не указано,не указано)</t>
  </si>
  <si>
    <t>Отчет об исполнении муниципального задания за 2018 год МБОУ СШ № 34</t>
  </si>
  <si>
    <t>МБОУ СШ № 34</t>
  </si>
  <si>
    <t>Реализация основных общеобразовательных программ основного общего образования (дети-инвалиды, адаптированнная образовательная программа,  проходящие обучение по состоянию здоровья на дому)</t>
  </si>
  <si>
    <t>Отчет об исполнении муниципального задания за 2018 год МБОУ СШ № 42</t>
  </si>
  <si>
    <t>МБОУ СШ № 42</t>
  </si>
  <si>
    <t>Отчет об исполнении муниципального задания за 2018 год МБОУ СШ № 45</t>
  </si>
  <si>
    <t>МБОУ СШ № 45</t>
  </si>
  <si>
    <t>Отчет об исполнении муниципального задания за 2018 год МБОУ СШ № 62</t>
  </si>
  <si>
    <t>МБОУ СШ № 62</t>
  </si>
  <si>
    <t>Отчет об исполнении муниципального задания за 2018 год МАОУ СШ № 76</t>
  </si>
  <si>
    <t>МАОУ СШ № 76</t>
  </si>
  <si>
    <t>Отчет об исполнении муниципального задания за 2018 год МБОУ СШ № 78</t>
  </si>
  <si>
    <t>МБОУ СШ № 78</t>
  </si>
  <si>
    <t>Реализация основных общеобразовательных программ основного общего образования (дети-инвалиды, адаптированнная образовательная программа, проходящие обучение по состоянию здоровья на дому)</t>
  </si>
  <si>
    <t>Отчет об исполнении муниципального задания за 2018 год МБОУ СШ № 92</t>
  </si>
  <si>
    <t>МБОУ СШ № 92</t>
  </si>
  <si>
    <t>Отчет об исполнении муниципального задания за 2018 год МБОУ СШ № 93</t>
  </si>
  <si>
    <t>МБОУ СШ № 93</t>
  </si>
  <si>
    <t>Отчет об исполнении муниципального задания за 2018 год МБОУ СШ № 97</t>
  </si>
  <si>
    <t>МБОУ СШ № 97</t>
  </si>
  <si>
    <t>Отчет об исполнении муниципального задания за 2018 год МАОУ СШ № 137</t>
  </si>
  <si>
    <t>МАОУ СШ № 137</t>
  </si>
  <si>
    <t>Реализация  основных общеобразовательных программ начального общего образования (ОВЗ, адаптированная образовательная программа, проходящие обучение по сотоянию здоровья на дому)</t>
  </si>
  <si>
    <t>Реализация основных общеобразовательных программ среднего общего образования(не указано, не указано, не указано)</t>
  </si>
  <si>
    <t>Отчет об исполнении муниципального задания за 2018 года</t>
  </si>
  <si>
    <t>МАОУ Гимназия № 5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</si>
  <si>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 не указано)</t>
    </r>
  </si>
  <si>
    <t>процент</t>
  </si>
  <si>
    <t xml:space="preserve"> в целом выполнено</t>
  </si>
  <si>
    <t>доля учащихся, окончивших начальное общее образование и перешедших на следующую  ступень образования (процент;  определяется как отношение количества обучающихся, окончивших начальное образование и перешедших на следующую  ступень образования, к общему количеству обучающихся) (оценивается по итогам II квартала)</t>
  </si>
  <si>
    <t xml:space="preserve">Число обучающихся </t>
  </si>
  <si>
    <t>человек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</si>
  <si>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дети-инвалиды, не указано)</t>
    </r>
  </si>
  <si>
    <t>801012О.99.0.БА81АА00001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</si>
  <si>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indexed="8"/>
        <rFont val="Times New Roman"/>
        <family val="1"/>
        <charset val="204"/>
      </rPr>
      <t>(Адаптированная образовательная программа, ОВЗ, не указано)</t>
    </r>
  </si>
  <si>
    <t xml:space="preserve">802111О.99.0.БА96АЮ58001   </t>
  </si>
  <si>
    <r>
      <t xml:space="preserve">Реализация основных общеобразовательных программ основного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 не указано)</t>
    </r>
  </si>
  <si>
    <t xml:space="preserve">802111О.99.0.БА96АП76001  </t>
  </si>
  <si>
    <r>
      <t>Реализация основных общеобразовательных программ  основного общего образования</t>
    </r>
    <r>
      <rPr>
        <b/>
        <sz val="12"/>
        <color indexed="8"/>
        <rFont val="Times New Roman"/>
        <family val="1"/>
        <charset val="204"/>
      </rPr>
      <t xml:space="preserve"> (образовательная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указано)</t>
    </r>
  </si>
  <si>
    <t xml:space="preserve">802111О.99.0.БА96АО26001          </t>
  </si>
  <si>
    <r>
      <t>Реализация основных общеобразовательных программ  основного общего образования</t>
    </r>
    <r>
      <rPr>
        <b/>
        <sz val="12"/>
        <color indexed="8"/>
        <rFont val="Times New Roman"/>
        <family val="1"/>
        <charset val="204"/>
      </rPr>
      <t>(образовательная программа, обеспечивающая углубленное изучение отдельных учебных предметов, предметных областей (профильное обучение), дети - нвалиды, не указано)</t>
    </r>
  </si>
  <si>
    <t>802111О.99.0.БА96АЭ08001                                                                                                                                                       (не указано; дети-инвалиды)</t>
  </si>
  <si>
    <r>
      <t xml:space="preserve">Реализация основных общеобразовательных программ  основного общего образования </t>
    </r>
    <r>
      <rPr>
        <b/>
        <sz val="12"/>
        <color indexed="8"/>
        <rFont val="Times New Roman"/>
        <family val="1"/>
        <charset val="204"/>
      </rPr>
      <t xml:space="preserve"> (не указано, дети-инвалиды, не указано)</t>
    </r>
  </si>
  <si>
    <t xml:space="preserve">802111О.99.0.БА96АМ76001  </t>
  </si>
  <si>
    <r>
      <t xml:space="preserve">Реализация основных общеобразовательных программ  основного общего образования </t>
    </r>
    <r>
      <rPr>
        <b/>
        <sz val="12"/>
        <color indexed="8"/>
        <rFont val="Times New Roman"/>
        <family val="1"/>
        <charset val="204"/>
      </rPr>
      <t>(образовательная программа, обеспечивающая углубленное изучение отдельных учебных предметов, предметных областей (профильное обучение), дети с ОВЗ, не указано)</t>
    </r>
  </si>
  <si>
    <t xml:space="preserve">802111О.99.0.БА96АШ58001  </t>
  </si>
  <si>
    <r>
      <t xml:space="preserve">Реализация основных общеобразовательных программ  основного общего образования </t>
    </r>
    <r>
      <rPr>
        <b/>
        <sz val="12"/>
        <color indexed="8"/>
        <rFont val="Times New Roman"/>
        <family val="1"/>
        <charset val="204"/>
      </rPr>
      <t>(не указано, обучающиеся с ограниченными возможностями здоровья (ОВЗ), очная, не указано)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</si>
  <si>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2"/>
        <color indexed="8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обучение)не указано,</t>
    </r>
    <r>
      <rPr>
        <sz val="12"/>
        <color indexed="8"/>
        <rFont val="Times New Roman"/>
        <family val="1"/>
        <charset val="204"/>
      </rPr>
      <t xml:space="preserve"> очная, не указано</t>
    </r>
  </si>
  <si>
    <t xml:space="preserve"> 802112О.99.0.ББ11АМ76001 </t>
  </si>
  <si>
    <r>
      <t xml:space="preserve">Реализация основных общеобразовательных программ среднего общего образования
</t>
    </r>
    <r>
      <rPr>
        <b/>
        <sz val="12"/>
        <color indexed="8"/>
        <rFont val="Times New Roman"/>
        <family val="1"/>
        <charset val="204"/>
      </rPr>
      <t>(обучающиеся с ограниченными возможностями здоровья (ОВЗ)образовательная программа, обеспечивающая углубленное изучение отдельных учебных предметов, предметных областей (профильное обучение)не указано  Очная)</t>
    </r>
  </si>
  <si>
    <t xml:space="preserve"> 802112О.99.0.ББ11АО26001 </t>
  </si>
  <si>
    <r>
      <t xml:space="preserve">Реализация основных общеобразовательных программ среднего общего образования </t>
    </r>
    <r>
      <rPr>
        <b/>
        <sz val="12"/>
        <color indexed="8"/>
        <rFont val="Times New Roman"/>
        <family val="1"/>
        <charset val="204"/>
      </rPr>
      <t>(образовательная программа, обеспечивающая углубленное изучение отдельных учебных предметов, предметных областей (профильное обучение),дети-инвалиды, не указано)</t>
    </r>
  </si>
  <si>
    <t xml:space="preserve"> 802112О.99.0.ББ11АН01001</t>
  </si>
  <si>
    <r>
      <t xml:space="preserve">Реализация основных общеобразовательных программ среднего общего образования образовательная программа, </t>
    </r>
    <r>
      <rPr>
        <b/>
        <sz val="12"/>
        <color indexed="8"/>
        <rFont val="Times New Roman"/>
        <family val="1"/>
        <charset val="204"/>
      </rPr>
      <t>обеспечивающая углубленное изучение отдельных учебных предметов, предметных областей (профильное обучение) обучающиеся с ограниченными возможностями здоровья (ОВЗ) очная проходящие обучение по состоянию здоровья на дому</t>
    </r>
  </si>
  <si>
    <t xml:space="preserve">804200О.99.0.ББ52АЕ76000 </t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</si>
  <si>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(художественный)</t>
    </r>
  </si>
  <si>
    <t>Количество человеко-часов</t>
  </si>
  <si>
    <t>человеко-час</t>
  </si>
  <si>
    <t xml:space="preserve">804200О.99.0.ББ52АЕ04000                    </t>
  </si>
  <si>
    <r>
      <t xml:space="preserve">Реализация дополнительных общеразвивающих программ        </t>
    </r>
    <r>
      <rPr>
        <b/>
        <sz val="12"/>
        <color indexed="8"/>
        <rFont val="Times New Roman"/>
        <family val="1"/>
        <charset val="204"/>
      </rPr>
      <t>(технический)</t>
    </r>
  </si>
  <si>
    <t xml:space="preserve">804200О.99.0.ББ52АЕ52000 </t>
  </si>
  <si>
    <r>
      <t xml:space="preserve">Реализация дополнительных общеразвивающих программ      </t>
    </r>
    <r>
      <rPr>
        <b/>
        <sz val="12"/>
        <color indexed="8"/>
        <rFont val="Times New Roman"/>
        <family val="1"/>
        <charset val="204"/>
      </rPr>
      <t>(социально-педагогический)</t>
    </r>
  </si>
  <si>
    <r>
      <t xml:space="preserve">Реализация дополнительных общеразвивающих программ      </t>
    </r>
    <r>
      <rPr>
        <b/>
        <sz val="12"/>
        <color indexed="8"/>
        <rFont val="Times New Roman"/>
        <family val="1"/>
        <charset val="204"/>
      </rPr>
      <t>(физкультурно-спортивный)</t>
    </r>
  </si>
  <si>
    <t>920700О.99.0.АЗ22АА00001</t>
  </si>
  <si>
    <r>
      <t>Организация отдыха детей и молодежи</t>
    </r>
    <r>
      <rPr>
        <b/>
        <sz val="12"/>
        <color indexed="8"/>
        <rFont val="Times New Roman"/>
        <family val="1"/>
        <charset val="204"/>
      </rPr>
      <t xml:space="preserve"> (не указано; не указано; не указано)</t>
    </r>
  </si>
  <si>
    <t xml:space="preserve"> - доля педагогических кадров со средним и высшим образованием (процент; определяется как отношение количества педагогов со средним и высшим образованием к общему числу педагогов и воспитателей);</t>
  </si>
  <si>
    <t xml:space="preserve">- отсутствие случаев детского травматизма (процент; при отсутствии травматизма -100%, при наличии случаев травматизма – 0%); </t>
  </si>
  <si>
    <t>- отсутствие нарушений режима пребывания детьми (процент; при отсутствии случаев нарушения режима пребывания – 100%, при наличии случаев  нарушения режима пребывания - 0%).</t>
  </si>
  <si>
    <t>Число получающих услугу</t>
  </si>
  <si>
    <t>Реализация  основных общеобразовательных программ дошкольного образования (от 3 до 8 лет группа полного дня)</t>
  </si>
  <si>
    <t>число дней пропусков занятий по болезни в расчете на одного ученика (процент, определяется как отношение количества дней непосещения по болезни к общему числу дней, проведенных детьми в группах)</t>
  </si>
  <si>
    <t>Реализация  основных общеобразовательных программ дошкольного образования (от 3 до 8 лет группа кратковременного пребывания детей)</t>
  </si>
  <si>
    <t>8010110.99.0.БВ24ГД82000</t>
  </si>
  <si>
    <t>Реализация  основных общеобразовательных программ дошкольного образования (от 3 до 8 лет группа полного дня дети-инвалиды)</t>
  </si>
  <si>
    <t>Присмотр и уход (от 3 до 8 лет группа полного дня)</t>
  </si>
  <si>
    <t>отсутствие случаев детского травматизма (процент, при отсутствии травмати зма-100%, при наличии случаев травматизма- 0%</t>
  </si>
  <si>
    <t>Присмотр и уход (от 3 до 8 лет группа кратковременного пребывания детей)</t>
  </si>
  <si>
    <t>889111О.99.0.БА93АА14000</t>
  </si>
  <si>
    <t>Присмотр и уход (от 3 до 8 лет группа полного дня, дети-инвалиды)</t>
  </si>
  <si>
    <t>Директор МАОУ Гимназия № 5</t>
  </si>
  <si>
    <t>Лазутин А.А.</t>
  </si>
  <si>
    <t>Главный бухгалтер</t>
  </si>
  <si>
    <t>Кардаш Е.С.</t>
  </si>
  <si>
    <t>Отчет об исполнении муниципального задания за 2018 год МБДОУ № 16</t>
  </si>
  <si>
    <t>МБДОУ № 16</t>
  </si>
  <si>
    <t>801011О.99.0.БВ24АВ42000</t>
  </si>
  <si>
    <t>Реализация основных общеобразовательных программ дошкольного образования (адаптированная образовательная программа, обучающиеся с ограниченными возможностями здоровья (ОВЗ), от 3 лет до 8 лет, группа полного дня)</t>
  </si>
  <si>
    <t>801011О.99.0.БВ24АВ40000</t>
  </si>
  <si>
    <t>Реализация основных общеобразовательных программ дошкольного образования (адаптированная образовательная программа, обучающиеся с ограниченными возможностями здоровья (ОВЗ), от 3 лет до 8 лет, группа кратковременного пребывания детей)</t>
  </si>
  <si>
    <t>801011О.99.0.БВ24АВ44000</t>
  </si>
  <si>
    <t>Реализация основных общеобразовательных программ дошкольного образования (адаптированная образовательная программа, обучающиеся с ограниченными возможностями здоровья (ОВЗ), от 3 лет до 8 лет, группа круглосуточного пребывания детей)</t>
  </si>
  <si>
    <t>801011О.99.0.БВ24АК62000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</si>
  <si>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лет до 8 лет, группа полного дня)</t>
  </si>
  <si>
    <t>801011О.99.0.БВ24АК60000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</si>
  <si>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лет до 8 лет, группа кратковременного пребывания детей)</t>
  </si>
  <si>
    <t>801011О.99.0.БВ24ГЖ02000</t>
  </si>
  <si>
    <t>Реализация основных общеобразовательных программ дошкольного образования (не указано, дети-инвалиды, до 3 лет, группа полного дня)</t>
  </si>
  <si>
    <t>801011О.99.0.БВ24ДН83000</t>
  </si>
  <si>
    <t>Реализация основных общеобразовательных программ дошкольного образования (не указано, не указано, от 3 лет до 8 лет, группа продленного дня)</t>
  </si>
  <si>
    <t>801011О.99.0.БВ24ДН84000</t>
  </si>
  <si>
    <t>Реализация основных общеобразовательных программ дошкольного образования (не указано, не указано, от 3 лет до 8 лет, группа круглосуточного пребывания)</t>
  </si>
  <si>
    <t>801011О.99.0.БВ24ДП00000</t>
  </si>
  <si>
    <t>Реализация основных общеобразовательных программ дошкольного образования ( не указано, не указано, до 3 лет, группа кратковременного пребывания детей)</t>
  </si>
  <si>
    <t>801011О.99.0.БВ24ДП02000</t>
  </si>
  <si>
    <t>Реализация основных общеобразовательных программ дошкольного образования ( не указано, не указано, до 3 лет, группа полного дня)</t>
  </si>
  <si>
    <t>853211О.99.0.БВ19АА12000</t>
  </si>
  <si>
    <t>Присмотр и уход (дети-инвалиды, от 3 лет до 8 лет, группа кратковременного пребывания детей)</t>
  </si>
  <si>
    <t>853211О.99.0.БВ19АА26000</t>
  </si>
  <si>
    <t>Присмотр и уход (дети-инвалиды, до 3 лет, группа полного дня)</t>
  </si>
  <si>
    <t>853211О.99.0.БВ19АА57000</t>
  </si>
  <si>
    <t>Присмотр и уход (физические лица за исключением льготных категорий, от 3 лет до 8 лет, группа продленного дня)</t>
  </si>
  <si>
    <t>853211О.99.0.БВ19АА58000</t>
  </si>
  <si>
    <t>Присмотр и уход (физические лица за исключением льготных категорий, от 3 лет до 8 лет, группа круглосуточного пребывния детей)</t>
  </si>
  <si>
    <t>853211О.99.0.БВ19АБ40000</t>
  </si>
  <si>
    <t>Присмотр и уход (дети с туберкулезной интоксикацией, от 3 лет до 8 лет, группа полного дня)</t>
  </si>
  <si>
    <t>853211О.99.0.БВ19АА66000</t>
  </si>
  <si>
    <t>Присмотр и уход (физические лица за исключением льготных категорий, до 3 лет, группа кратковременного пребывания детей)</t>
  </si>
  <si>
    <t>853211О.99.0.БВ19АА68000</t>
  </si>
  <si>
    <t>Присмотр и уход (физические лица за исключением льготных категорий, до 3 лет, группа полного дня)</t>
  </si>
  <si>
    <t>853211О.99.0.БВ19АБ52000</t>
  </si>
  <si>
    <t>Присмотр и уход (дети с туберкулезной интоксикацией, до 3 лет, группа полного дня)</t>
  </si>
  <si>
    <t>Отчет об исполнении муниципального задания за 2018 год МБДОУ № 18</t>
  </si>
  <si>
    <t>МБДОУ № 18</t>
  </si>
  <si>
    <t>Отчет об исполнении муниципального задания за 2018 год МБДОУ № 20</t>
  </si>
  <si>
    <t>МБДОУ № 20</t>
  </si>
  <si>
    <t>Отчет об исполнении муниципального задания за 2018 год МБДОУ № 27</t>
  </si>
  <si>
    <t>МБДОУ № 27</t>
  </si>
  <si>
    <t>Отчет об исполнении муниципального задания за 2018 год МБДОУ № 37</t>
  </si>
  <si>
    <t>МБДОУ № 37</t>
  </si>
  <si>
    <t>Отчет об исполнении муниципального задания за 2018 год МБДОУ № 40</t>
  </si>
  <si>
    <t>МБДОУ № 40</t>
  </si>
  <si>
    <t>Отчет об исполнении муниципального задания за 2018 год МАДОУ № 50</t>
  </si>
  <si>
    <t>МАДОУ № 50</t>
  </si>
  <si>
    <t>Муниципальное задание по муниципальной услуге (работе) выполнено</t>
  </si>
  <si>
    <t>Отчет об исполнении муниципального задания за 2018 год МБДОУ № 60</t>
  </si>
  <si>
    <t>МБДОУ № 60</t>
  </si>
  <si>
    <t>Отчет об исполнении муниципального задания за 2018 год МБДОУ № 61</t>
  </si>
  <si>
    <t>МБДОУ № 61</t>
  </si>
  <si>
    <t>Отчет об исполнении муниципального задания за 2018 год МАДОУ № 65</t>
  </si>
  <si>
    <t>МАДОУ № 65</t>
  </si>
  <si>
    <t>Отчет об исполнении муниципального задания за 2018 год МБДОУ № 68</t>
  </si>
  <si>
    <t>МБДОУ № 68</t>
  </si>
  <si>
    <t>Отчет об исполнении муниципального задания за 2018 год МБДОУ № 69</t>
  </si>
  <si>
    <t>МБДОУ № 69</t>
  </si>
  <si>
    <t>Отчет об исполнении муниципального задания за 2018 год МБДОУ № 82</t>
  </si>
  <si>
    <t>МБДОУ № 82</t>
  </si>
  <si>
    <t>Отчет об исполнении муниципального задания за 2018 год МБДОУ № 159</t>
  </si>
  <si>
    <t>МБДОУ № 159</t>
  </si>
  <si>
    <t>Отчет об исполнении муниципального задания за 2018 год МБДОУ № 160</t>
  </si>
  <si>
    <t>МБДОУ № 160</t>
  </si>
  <si>
    <t>Отчет об исполнении муниципального задания за 2018 год МБДОУ № 165</t>
  </si>
  <si>
    <t>МБДОУ № 165</t>
  </si>
  <si>
    <t>Отчет об исполнении муниципального задания за 2018 год МБДОУ № 176</t>
  </si>
  <si>
    <t>МБДОУ № 176</t>
  </si>
  <si>
    <t>Отчет об исполнении муниципального задания за 2018 год МБДОУ № 177</t>
  </si>
  <si>
    <t>МБДОУ № 177</t>
  </si>
  <si>
    <t>Отчет об исполнении муниципального задания за 2018 год МБДОУ № 178</t>
  </si>
  <si>
    <t>МБДОУ № 178</t>
  </si>
  <si>
    <t>Отчет об исполнении муниципального задания за 2018 год МБДОУ № 179</t>
  </si>
  <si>
    <t>МБДОУ № 179</t>
  </si>
  <si>
    <t>Отчет об исполнении муниципального задания за 2018 год МАДОУ № 183</t>
  </si>
  <si>
    <t>МАДОУ № 183</t>
  </si>
  <si>
    <t>Отчет об исполнении муниципального задания за 2018 год МБДОУ № 193</t>
  </si>
  <si>
    <t>МБДОУ № 193</t>
  </si>
  <si>
    <t>Отчет об исполнении муниципального задания за 2018 год МБДОУ № 194</t>
  </si>
  <si>
    <t>МБДОУ № 194</t>
  </si>
  <si>
    <t>Отчет об исполнении муниципального задания за 2018 год МБДОУ № 208</t>
  </si>
  <si>
    <t>МБДОУ № 208</t>
  </si>
  <si>
    <t>Отчет об исполнении муниципального задания за 2018 год МАДОУ № 209</t>
  </si>
  <si>
    <t>МАДОУ № 209</t>
  </si>
  <si>
    <t>Отчет об исполнении муниципального задания за 2018 год МБДОУ № 251</t>
  </si>
  <si>
    <t>МБДОУ № 251</t>
  </si>
  <si>
    <t>Отчет об исполнении муниципального задания за 2018 год МБДОУ № 255</t>
  </si>
  <si>
    <t>МБДОУ № 255</t>
  </si>
  <si>
    <t>Отчет об исполнении муниципального задания за 2018 год МБДОУ № 263</t>
  </si>
  <si>
    <t>МБДОУ № 263</t>
  </si>
  <si>
    <t>Отчет об исполнении муниципального задания за 2018 год МБДОУ № 283</t>
  </si>
  <si>
    <t>МБДОУ № 283</t>
  </si>
  <si>
    <t>Отчет об исполнении муниципального задания за 2018 год МБДОУ № 286</t>
  </si>
  <si>
    <t>МБДОУ № 286</t>
  </si>
  <si>
    <t>Отчет об исполнении муниципального задания за 2018 год МАДОУ № 291</t>
  </si>
  <si>
    <t>МАДОУ № 291</t>
  </si>
  <si>
    <t>Отчет об исполнении муниципального задания за 2018 год МАДОУ № 306</t>
  </si>
  <si>
    <t>МАДОУ № 306</t>
  </si>
  <si>
    <t>Отчет об исполнении муниципального задания за 2018 год МБДОУ № 317</t>
  </si>
  <si>
    <t>МБДОУ № 317</t>
  </si>
  <si>
    <t>Отчет об исполнении муниципального задания за 2018 год МБДОУ № 319</t>
  </si>
  <si>
    <t>МБДОУ № 319</t>
  </si>
  <si>
    <t>Отчет об исполнении муниципального задания за 2018 год МАДОУ № 323</t>
  </si>
  <si>
    <t>МАДОУ № 323</t>
  </si>
  <si>
    <t>МАЛУ ДО ЦТО "Престиж"</t>
  </si>
  <si>
    <t>11Г42000500300101000100</t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</si>
  <si>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(Дети-инвалиды, не указано, технической )</t>
    </r>
  </si>
  <si>
    <t>исполнение плана комплектования (процент; определяется как отношение количества обучающихся к количеству обучающихся по плану комплектования);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</si>
  <si>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</t>
  </si>
  <si>
    <t xml:space="preserve">Число обучющихся </t>
  </si>
  <si>
    <t>11Г42003000300101009100</t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</si>
  <si>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(Дети с ОВЗ, не указано, технической 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</si>
  <si>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не указано,технической)</t>
    </r>
  </si>
  <si>
    <t>Количество Чел/часов</t>
  </si>
  <si>
    <t>Чел/час</t>
  </si>
  <si>
    <t>804200О.99.0.ББ52АВ88000</t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</si>
  <si>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не указано, дети-инвалиды)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</si>
  <si>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не указано, физкультурно-спортивной 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</si>
  <si>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не указано, художественной )</t>
    </r>
  </si>
  <si>
    <t>11Г42001000300501009100</t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</si>
  <si>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не указано, туристко-краеведческой )</t>
    </r>
  </si>
  <si>
    <r>
      <t xml:space="preserve">Реализация дополнительных общеразвивающих программ </t>
    </r>
    <r>
      <rPr>
        <b/>
        <sz val="12"/>
        <color indexed="8"/>
        <rFont val="Times New Roman"/>
        <family val="1"/>
        <charset val="204"/>
      </rPr>
      <t>(не указано, не указано, социально-педагогической )</t>
    </r>
  </si>
  <si>
    <t>Р.01.1.0001.0001.001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</si>
  <si>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</si>
  <si>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Работа</t>
  </si>
  <si>
    <t>число физических лиц, принявших участие в олимпиадах, конкурсах, мероприятиях (человек; абсолютная величина);</t>
  </si>
  <si>
    <t>освещение мероприятий, олимпиад, конкурсов в средствах массовой информации, сети интернет (количество информационных освещений; абсолютная величина).</t>
  </si>
  <si>
    <t>единица</t>
  </si>
  <si>
    <t>Количество мероприятий</t>
  </si>
  <si>
    <t xml:space="preserve">Отчет об исполнении муниципального задания за 2018 год МАУ ЦППМСП "Эго"
</t>
  </si>
  <si>
    <t>Значение, утвержденное в муниципальном задании на 2018 год, (К1плi, К2плi&lt;1&gt;)</t>
  </si>
  <si>
    <t xml:space="preserve">МАУ ЦППМСП "Эго"
</t>
  </si>
  <si>
    <t>853212О.99.0.БВ21АА02003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</si>
  <si>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</si>
  <si>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доля педагогических кадров с высшим профессиональным образованием в области коррекционной педагогики и психологии  (процент; определяется как отношение количества педагогов с высшим образованием к  общему числу педагогов);</t>
  </si>
  <si>
    <t>%</t>
  </si>
  <si>
    <t>доля детей, родителей и педагогических работников обратившихся за консультацией (процент; определяется как отношение количества человек получивших консультацию к общему количеству обратившихся)</t>
  </si>
  <si>
    <t>853212О.99.0.БВ20АА02001</t>
  </si>
  <si>
    <t>Психолого-медико-педагогическое обследование детей</t>
  </si>
  <si>
    <t>доля детей, прошедших комплексное обследование  (процент; определяется как отношение количества детей, прошедших комплексное обследование, к количеству обратившихся);</t>
  </si>
  <si>
    <t>доля подготовленных  рекомендаций в программу сопровождения(процент; определяется как отношение количества подготовленных рекомендаций в программу сопровождения к количеству обратившихся)</t>
  </si>
  <si>
    <t>853212О.99.0.БВ22АА02001</t>
  </si>
  <si>
    <t>Коррекционно-развивающая, компенсирующая и логопедическая помощь обучающимся</t>
  </si>
  <si>
    <t>доля детей, осваивающих дополнительные коррекционно-развивающие программы в учреждении (процент; определяется как количество осваивающих детей дополнительные программы к общему количеству детей)</t>
  </si>
  <si>
    <t xml:space="preserve">                                                                                                                                                                          Директор МАУ ЦППМиСП "Эго"   ________________________________    Д.В.Юрков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</si>
</sst>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00000"/>
    <numFmt numFmtId="167" formatCode="[$-419]0%"/>
    <numFmt numFmtId="168" formatCode="0.0%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4"/>
      <color indexed="8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7" fontId="2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3" fillId="0" borderId="0"/>
  </cellStyleXfs>
  <cellXfs count="512">
    <xf numFmtId="0" fontId="0" fillId="0" borderId="0" xfId="0"/>
    <xf numFmtId="0" fontId="2" fillId="0" borderId="0" xfId="0" applyFont="1" applyFill="1" applyBorder="1" applyAlignment="1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justify" vertical="top"/>
    </xf>
    <xf numFmtId="0" fontId="3" fillId="0" borderId="4" xfId="0" applyFont="1" applyFill="1" applyBorder="1"/>
    <xf numFmtId="4" fontId="6" fillId="0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 applyProtection="1">
      <alignment horizontal="center" wrapText="1"/>
    </xf>
    <xf numFmtId="165" fontId="9" fillId="0" borderId="0" xfId="0" applyNumberFormat="1" applyFont="1" applyFill="1"/>
    <xf numFmtId="166" fontId="6" fillId="0" borderId="2" xfId="0" applyNumberFormat="1" applyFont="1" applyFill="1" applyBorder="1" applyAlignment="1">
      <alignment horizontal="justify" vertical="top"/>
    </xf>
    <xf numFmtId="49" fontId="7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0" xfId="0" applyNumberFormat="1" applyFont="1" applyFill="1"/>
    <xf numFmtId="0" fontId="12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3" fillId="0" borderId="4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7" fillId="0" borderId="2" xfId="1" applyNumberFormat="1" applyFont="1" applyFill="1" applyBorder="1" applyAlignment="1" applyProtection="1">
      <alignment horizontal="center" wrapText="1"/>
    </xf>
    <xf numFmtId="0" fontId="7" fillId="0" borderId="2" xfId="0" applyFont="1" applyFill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/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vertical="top" wrapText="1"/>
    </xf>
    <xf numFmtId="0" fontId="3" fillId="2" borderId="4" xfId="0" applyFont="1" applyFill="1" applyBorder="1"/>
    <xf numFmtId="2" fontId="6" fillId="2" borderId="4" xfId="1" applyNumberFormat="1" applyFont="1" applyFill="1" applyBorder="1" applyAlignment="1" applyProtection="1">
      <alignment horizontal="center" wrapText="1"/>
    </xf>
    <xf numFmtId="164" fontId="3" fillId="2" borderId="2" xfId="1" applyNumberFormat="1" applyFont="1" applyFill="1" applyBorder="1" applyAlignment="1">
      <alignment horizontal="center" wrapText="1"/>
    </xf>
    <xf numFmtId="0" fontId="3" fillId="2" borderId="2" xfId="0" applyFont="1" applyFill="1" applyBorder="1"/>
    <xf numFmtId="164" fontId="6" fillId="2" borderId="2" xfId="1" applyNumberFormat="1" applyFont="1" applyFill="1" applyBorder="1" applyAlignment="1" applyProtection="1">
      <alignment horizontal="center" wrapText="1"/>
    </xf>
    <xf numFmtId="49" fontId="7" fillId="2" borderId="2" xfId="0" applyNumberFormat="1" applyFont="1" applyFill="1" applyBorder="1" applyAlignment="1">
      <alignment vertical="top" wrapText="1"/>
    </xf>
    <xf numFmtId="2" fontId="6" fillId="0" borderId="4" xfId="1" applyNumberFormat="1" applyFont="1" applyFill="1" applyBorder="1" applyAlignment="1" applyProtection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1" fontId="7" fillId="3" borderId="2" xfId="0" applyNumberFormat="1" applyFont="1" applyFill="1" applyBorder="1" applyAlignment="1">
      <alignment wrapText="1"/>
    </xf>
    <xf numFmtId="1" fontId="7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vertical="top" wrapText="1"/>
    </xf>
    <xf numFmtId="0" fontId="3" fillId="4" borderId="2" xfId="0" applyFont="1" applyFill="1" applyBorder="1"/>
    <xf numFmtId="1" fontId="7" fillId="4" borderId="2" xfId="1" applyNumberFormat="1" applyFont="1" applyFill="1" applyBorder="1" applyAlignment="1">
      <alignment horizont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6" fillId="5" borderId="2" xfId="1" applyNumberFormat="1" applyFont="1" applyFill="1" applyBorder="1" applyAlignment="1" applyProtection="1">
      <alignment horizontal="center" wrapText="1"/>
    </xf>
    <xf numFmtId="0" fontId="3" fillId="4" borderId="3" xfId="0" applyFont="1" applyFill="1" applyBorder="1" applyAlignment="1">
      <alignment horizontal="center" wrapText="1"/>
    </xf>
    <xf numFmtId="2" fontId="6" fillId="5" borderId="2" xfId="1" applyNumberFormat="1" applyFont="1" applyFill="1" applyBorder="1" applyAlignment="1" applyProtection="1">
      <alignment horizontal="center" vertical="center" wrapText="1"/>
    </xf>
    <xf numFmtId="49" fontId="7" fillId="4" borderId="2" xfId="0" applyNumberFormat="1" applyFont="1" applyFill="1" applyBorder="1" applyAlignment="1">
      <alignment vertical="top" wrapText="1"/>
    </xf>
    <xf numFmtId="2" fontId="7" fillId="4" borderId="2" xfId="0" applyNumberFormat="1" applyFont="1" applyFill="1" applyBorder="1" applyAlignment="1">
      <alignment horizontal="center" wrapText="1"/>
    </xf>
    <xf numFmtId="1" fontId="6" fillId="5" borderId="2" xfId="1" applyNumberFormat="1" applyFont="1" applyFill="1" applyBorder="1" applyAlignment="1" applyProtection="1">
      <alignment horizontal="center" wrapText="1"/>
    </xf>
    <xf numFmtId="164" fontId="0" fillId="0" borderId="0" xfId="0" applyNumberFormat="1"/>
    <xf numFmtId="2" fontId="6" fillId="5" borderId="2" xfId="1" applyNumberFormat="1" applyFont="1" applyFill="1" applyBorder="1" applyAlignment="1" applyProtection="1">
      <alignment vertical="center" wrapText="1"/>
    </xf>
    <xf numFmtId="2" fontId="6" fillId="5" borderId="4" xfId="1" applyNumberFormat="1" applyFont="1" applyFill="1" applyBorder="1" applyAlignment="1" applyProtection="1">
      <alignment vertical="center" wrapText="1"/>
    </xf>
    <xf numFmtId="0" fontId="3" fillId="6" borderId="2" xfId="0" applyFont="1" applyFill="1" applyBorder="1" applyAlignment="1">
      <alignment wrapText="1"/>
    </xf>
    <xf numFmtId="0" fontId="12" fillId="6" borderId="2" xfId="0" applyFont="1" applyFill="1" applyBorder="1" applyAlignment="1">
      <alignment vertical="top" wrapText="1"/>
    </xf>
    <xf numFmtId="0" fontId="3" fillId="6" borderId="2" xfId="0" applyFont="1" applyFill="1" applyBorder="1"/>
    <xf numFmtId="1" fontId="7" fillId="6" borderId="2" xfId="1" applyNumberFormat="1" applyFont="1" applyFill="1" applyBorder="1" applyAlignment="1">
      <alignment horizontal="center" wrapText="1"/>
    </xf>
    <xf numFmtId="164" fontId="7" fillId="6" borderId="2" xfId="1" applyNumberFormat="1" applyFont="1" applyFill="1" applyBorder="1" applyAlignment="1">
      <alignment horizontal="center" wrapText="1"/>
    </xf>
    <xf numFmtId="164" fontId="6" fillId="7" borderId="2" xfId="1" applyNumberFormat="1" applyFont="1" applyFill="1" applyBorder="1" applyAlignment="1" applyProtection="1">
      <alignment horizontal="center" wrapText="1"/>
    </xf>
    <xf numFmtId="2" fontId="25" fillId="7" borderId="2" xfId="1" applyNumberFormat="1" applyFont="1" applyFill="1" applyBorder="1" applyAlignment="1" applyProtection="1">
      <alignment horizontal="center" vertical="center" wrapText="1"/>
    </xf>
    <xf numFmtId="2" fontId="6" fillId="7" borderId="2" xfId="1" applyNumberFormat="1" applyFont="1" applyFill="1" applyBorder="1" applyAlignment="1" applyProtection="1">
      <alignment horizontal="center" vertical="center" wrapText="1"/>
    </xf>
    <xf numFmtId="164" fontId="6" fillId="7" borderId="2" xfId="1" applyNumberFormat="1" applyFont="1" applyFill="1" applyBorder="1" applyAlignment="1" applyProtection="1">
      <alignment horizontal="center" vertical="center" wrapText="1"/>
    </xf>
    <xf numFmtId="49" fontId="7" fillId="6" borderId="2" xfId="0" applyNumberFormat="1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wrapText="1"/>
    </xf>
    <xf numFmtId="1" fontId="6" fillId="7" borderId="2" xfId="1" applyNumberFormat="1" applyFont="1" applyFill="1" applyBorder="1" applyAlignment="1" applyProtection="1">
      <alignment horizontal="center" wrapText="1"/>
    </xf>
    <xf numFmtId="2" fontId="7" fillId="8" borderId="2" xfId="0" applyNumberFormat="1" applyFont="1" applyFill="1" applyBorder="1" applyAlignment="1">
      <alignment horizontal="center" wrapText="1"/>
    </xf>
    <xf numFmtId="164" fontId="26" fillId="0" borderId="0" xfId="0" applyNumberFormat="1" applyFont="1"/>
    <xf numFmtId="0" fontId="3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vertical="top" wrapText="1"/>
    </xf>
    <xf numFmtId="0" fontId="3" fillId="9" borderId="2" xfId="0" applyFont="1" applyFill="1" applyBorder="1"/>
    <xf numFmtId="1" fontId="7" fillId="9" borderId="2" xfId="1" applyNumberFormat="1" applyFont="1" applyFill="1" applyBorder="1" applyAlignment="1">
      <alignment horizontal="center" wrapText="1"/>
    </xf>
    <xf numFmtId="1" fontId="6" fillId="10" borderId="2" xfId="1" applyNumberFormat="1" applyFont="1" applyFill="1" applyBorder="1" applyAlignment="1" applyProtection="1">
      <alignment horizontal="center" wrapText="1"/>
    </xf>
    <xf numFmtId="2" fontId="6" fillId="10" borderId="2" xfId="1" applyNumberFormat="1" applyFont="1" applyFill="1" applyBorder="1" applyAlignment="1" applyProtection="1">
      <alignment horizontal="center" vertical="center" wrapText="1"/>
    </xf>
    <xf numFmtId="49" fontId="7" fillId="9" borderId="2" xfId="0" applyNumberFormat="1" applyFont="1" applyFill="1" applyBorder="1" applyAlignment="1">
      <alignment vertical="top" wrapText="1"/>
    </xf>
    <xf numFmtId="2" fontId="7" fillId="9" borderId="2" xfId="0" applyNumberFormat="1" applyFont="1" applyFill="1" applyBorder="1" applyAlignment="1">
      <alignment horizontal="center" wrapText="1"/>
    </xf>
    <xf numFmtId="164" fontId="6" fillId="10" borderId="2" xfId="1" applyNumberFormat="1" applyFont="1" applyFill="1" applyBorder="1" applyAlignment="1" applyProtection="1">
      <alignment horizontal="center" wrapText="1"/>
    </xf>
    <xf numFmtId="164" fontId="6" fillId="10" borderId="3" xfId="1" applyNumberFormat="1" applyFont="1" applyFill="1" applyBorder="1" applyAlignment="1" applyProtection="1">
      <alignment horizontal="center" wrapText="1"/>
    </xf>
    <xf numFmtId="0" fontId="3" fillId="11" borderId="2" xfId="0" applyFont="1" applyFill="1" applyBorder="1" applyAlignment="1">
      <alignment wrapText="1"/>
    </xf>
    <xf numFmtId="0" fontId="12" fillId="11" borderId="2" xfId="0" applyFont="1" applyFill="1" applyBorder="1" applyAlignment="1">
      <alignment vertical="top" wrapText="1"/>
    </xf>
    <xf numFmtId="164" fontId="7" fillId="11" borderId="2" xfId="1" applyNumberFormat="1" applyFont="1" applyFill="1" applyBorder="1" applyAlignment="1">
      <alignment horizontal="center" wrapText="1"/>
    </xf>
    <xf numFmtId="164" fontId="6" fillId="12" borderId="2" xfId="1" applyNumberFormat="1" applyFont="1" applyFill="1" applyBorder="1" applyAlignment="1" applyProtection="1">
      <alignment horizontal="center" wrapText="1"/>
    </xf>
    <xf numFmtId="164" fontId="25" fillId="12" borderId="2" xfId="1" applyNumberFormat="1" applyFont="1" applyFill="1" applyBorder="1" applyAlignment="1" applyProtection="1">
      <alignment horizontal="center" wrapText="1"/>
    </xf>
    <xf numFmtId="1" fontId="6" fillId="12" borderId="2" xfId="1" applyNumberFormat="1" applyFont="1" applyFill="1" applyBorder="1" applyAlignment="1" applyProtection="1">
      <alignment horizontal="center" wrapText="1"/>
    </xf>
    <xf numFmtId="49" fontId="7" fillId="11" borderId="2" xfId="0" applyNumberFormat="1" applyFont="1" applyFill="1" applyBorder="1" applyAlignment="1">
      <alignment vertical="top" wrapText="1"/>
    </xf>
    <xf numFmtId="1" fontId="7" fillId="11" borderId="2" xfId="0" applyNumberFormat="1" applyFont="1" applyFill="1" applyBorder="1" applyAlignment="1">
      <alignment horizontal="center" wrapText="1"/>
    </xf>
    <xf numFmtId="0" fontId="3" fillId="8" borderId="2" xfId="0" applyFont="1" applyFill="1" applyBorder="1" applyAlignment="1">
      <alignment wrapText="1"/>
    </xf>
    <xf numFmtId="0" fontId="12" fillId="8" borderId="2" xfId="0" applyFont="1" applyFill="1" applyBorder="1" applyAlignment="1">
      <alignment vertical="top" wrapText="1"/>
    </xf>
    <xf numFmtId="1" fontId="7" fillId="8" borderId="2" xfId="1" applyNumberFormat="1" applyFont="1" applyFill="1" applyBorder="1" applyAlignment="1">
      <alignment horizontal="center" wrapText="1"/>
    </xf>
    <xf numFmtId="164" fontId="7" fillId="8" borderId="2" xfId="1" applyNumberFormat="1" applyFont="1" applyFill="1" applyBorder="1" applyAlignment="1">
      <alignment horizontal="center" wrapText="1"/>
    </xf>
    <xf numFmtId="164" fontId="6" fillId="13" borderId="2" xfId="1" applyNumberFormat="1" applyFont="1" applyFill="1" applyBorder="1" applyAlignment="1" applyProtection="1">
      <alignment horizontal="center" wrapText="1"/>
    </xf>
    <xf numFmtId="2" fontId="6" fillId="13" borderId="2" xfId="1" applyNumberFormat="1" applyFont="1" applyFill="1" applyBorder="1" applyAlignment="1" applyProtection="1">
      <alignment vertical="center" wrapText="1"/>
    </xf>
    <xf numFmtId="1" fontId="6" fillId="13" borderId="2" xfId="1" applyNumberFormat="1" applyFont="1" applyFill="1" applyBorder="1" applyAlignment="1" applyProtection="1">
      <alignment horizontal="center" wrapText="1"/>
    </xf>
    <xf numFmtId="49" fontId="7" fillId="8" borderId="2" xfId="0" applyNumberFormat="1" applyFont="1" applyFill="1" applyBorder="1" applyAlignment="1">
      <alignment vertical="top" wrapText="1"/>
    </xf>
    <xf numFmtId="0" fontId="3" fillId="8" borderId="2" xfId="0" applyFont="1" applyFill="1" applyBorder="1"/>
    <xf numFmtId="1" fontId="7" fillId="8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1" fontId="7" fillId="3" borderId="2" xfId="1" applyNumberFormat="1" applyFont="1" applyFill="1" applyBorder="1" applyAlignment="1">
      <alignment horizontal="center" wrapText="1"/>
    </xf>
    <xf numFmtId="164" fontId="7" fillId="3" borderId="2" xfId="1" applyNumberFormat="1" applyFont="1" applyFill="1" applyBorder="1" applyAlignment="1">
      <alignment horizontal="center" wrapText="1"/>
    </xf>
    <xf numFmtId="1" fontId="6" fillId="14" borderId="2" xfId="1" applyNumberFormat="1" applyFont="1" applyFill="1" applyBorder="1" applyAlignment="1" applyProtection="1">
      <alignment horizontal="center" wrapText="1"/>
    </xf>
    <xf numFmtId="0" fontId="24" fillId="2" borderId="0" xfId="0" applyFont="1" applyFill="1" applyBorder="1" applyAlignment="1">
      <alignment horizontal="center" vertical="top" wrapText="1"/>
    </xf>
    <xf numFmtId="2" fontId="6" fillId="14" borderId="2" xfId="1" applyNumberFormat="1" applyFont="1" applyFill="1" applyBorder="1" applyAlignment="1" applyProtection="1">
      <alignment vertical="center" wrapText="1"/>
    </xf>
    <xf numFmtId="164" fontId="6" fillId="14" borderId="2" xfId="1" applyNumberFormat="1" applyFont="1" applyFill="1" applyBorder="1" applyAlignment="1" applyProtection="1">
      <alignment horizontal="center" wrapText="1"/>
    </xf>
    <xf numFmtId="49" fontId="7" fillId="3" borderId="2" xfId="0" applyNumberFormat="1" applyFont="1" applyFill="1" applyBorder="1" applyAlignment="1">
      <alignment vertical="top" wrapText="1"/>
    </xf>
    <xf numFmtId="0" fontId="3" fillId="3" borderId="2" xfId="0" applyFont="1" applyFill="1" applyBorder="1"/>
    <xf numFmtId="2" fontId="7" fillId="3" borderId="2" xfId="0" applyNumberFormat="1" applyFont="1" applyFill="1" applyBorder="1" applyAlignment="1">
      <alignment horizontal="center" wrapText="1"/>
    </xf>
    <xf numFmtId="4" fontId="0" fillId="0" borderId="0" xfId="0" applyNumberFormat="1"/>
    <xf numFmtId="164" fontId="27" fillId="0" borderId="0" xfId="0" applyNumberFormat="1" applyFont="1"/>
    <xf numFmtId="0" fontId="3" fillId="15" borderId="2" xfId="0" applyFont="1" applyFill="1" applyBorder="1" applyAlignment="1">
      <alignment wrapText="1"/>
    </xf>
    <xf numFmtId="0" fontId="12" fillId="15" borderId="2" xfId="0" applyFont="1" applyFill="1" applyBorder="1" applyAlignment="1">
      <alignment vertical="top" wrapText="1"/>
    </xf>
    <xf numFmtId="1" fontId="7" fillId="15" borderId="2" xfId="1" applyNumberFormat="1" applyFont="1" applyFill="1" applyBorder="1" applyAlignment="1">
      <alignment horizontal="center" wrapText="1"/>
    </xf>
    <xf numFmtId="1" fontId="6" fillId="16" borderId="2" xfId="1" applyNumberFormat="1" applyFont="1" applyFill="1" applyBorder="1" applyAlignment="1" applyProtection="1">
      <alignment horizontal="center" wrapText="1"/>
    </xf>
    <xf numFmtId="2" fontId="6" fillId="16" borderId="2" xfId="1" applyNumberFormat="1" applyFont="1" applyFill="1" applyBorder="1" applyAlignment="1" applyProtection="1">
      <alignment vertical="center" wrapText="1"/>
    </xf>
    <xf numFmtId="164" fontId="7" fillId="15" borderId="2" xfId="1" applyNumberFormat="1" applyFont="1" applyFill="1" applyBorder="1" applyAlignment="1">
      <alignment horizontal="center" wrapText="1"/>
    </xf>
    <xf numFmtId="49" fontId="7" fillId="15" borderId="2" xfId="0" applyNumberFormat="1" applyFont="1" applyFill="1" applyBorder="1" applyAlignment="1">
      <alignment vertical="top" wrapText="1"/>
    </xf>
    <xf numFmtId="0" fontId="3" fillId="15" borderId="2" xfId="0" applyFont="1" applyFill="1" applyBorder="1"/>
    <xf numFmtId="2" fontId="7" fillId="15" borderId="2" xfId="0" applyNumberFormat="1" applyFont="1" applyFill="1" applyBorder="1" applyAlignment="1">
      <alignment horizontal="center" wrapText="1"/>
    </xf>
    <xf numFmtId="164" fontId="6" fillId="16" borderId="2" xfId="1" applyNumberFormat="1" applyFont="1" applyFill="1" applyBorder="1" applyAlignment="1" applyProtection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0" xfId="0" applyFont="1" applyFill="1" applyBorder="1" applyAlignment="1">
      <alignment wrapText="1"/>
    </xf>
    <xf numFmtId="49" fontId="7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/>
    <xf numFmtId="1" fontId="7" fillId="2" borderId="0" xfId="0" applyNumberFormat="1" applyFont="1" applyFill="1" applyBorder="1" applyAlignment="1">
      <alignment horizontal="center" wrapText="1"/>
    </xf>
    <xf numFmtId="1" fontId="6" fillId="17" borderId="0" xfId="1" applyNumberFormat="1" applyFont="1" applyFill="1" applyBorder="1" applyAlignment="1" applyProtection="1">
      <alignment horizontal="center" wrapText="1"/>
    </xf>
    <xf numFmtId="164" fontId="6" fillId="17" borderId="0" xfId="1" applyNumberFormat="1" applyFont="1" applyFill="1" applyBorder="1" applyAlignment="1" applyProtection="1">
      <alignment horizontal="center" wrapText="1"/>
    </xf>
    <xf numFmtId="164" fontId="0" fillId="2" borderId="0" xfId="0" applyNumberFormat="1" applyFill="1" applyBorder="1" applyAlignment="1">
      <alignment horizontal="center" wrapText="1"/>
    </xf>
    <xf numFmtId="2" fontId="6" fillId="17" borderId="0" xfId="1" applyNumberFormat="1" applyFont="1" applyFill="1" applyBorder="1" applyAlignment="1" applyProtection="1">
      <alignment vertical="center" wrapText="1"/>
    </xf>
    <xf numFmtId="0" fontId="0" fillId="2" borderId="0" xfId="0" applyFill="1"/>
    <xf numFmtId="1" fontId="26" fillId="0" borderId="0" xfId="0" applyNumberFormat="1" applyFont="1"/>
    <xf numFmtId="1" fontId="0" fillId="0" borderId="0" xfId="0" applyNumberFormat="1"/>
    <xf numFmtId="0" fontId="28" fillId="0" borderId="0" xfId="0" applyFont="1"/>
    <xf numFmtId="0" fontId="24" fillId="0" borderId="0" xfId="0" applyFont="1"/>
    <xf numFmtId="1" fontId="29" fillId="0" borderId="0" xfId="0" applyNumberFormat="1" applyFont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vertical="top" wrapText="1"/>
    </xf>
    <xf numFmtId="164" fontId="3" fillId="2" borderId="4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0" fillId="0" borderId="0" xfId="0" applyNumberFormat="1" applyFont="1" applyFill="1" applyBorder="1" applyAlignment="1">
      <alignment wrapText="1"/>
    </xf>
    <xf numFmtId="2" fontId="31" fillId="0" borderId="0" xfId="0" applyNumberFormat="1" applyFont="1" applyFill="1" applyAlignment="1"/>
    <xf numFmtId="49" fontId="30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32" fillId="0" borderId="0" xfId="0" applyFont="1" applyFill="1"/>
    <xf numFmtId="0" fontId="15" fillId="0" borderId="0" xfId="0" applyFont="1" applyFill="1" applyAlignment="1"/>
    <xf numFmtId="168" fontId="31" fillId="0" borderId="0" xfId="1" applyNumberFormat="1" applyFont="1" applyFill="1" applyBorder="1" applyAlignment="1">
      <alignment horizontal="center" wrapText="1"/>
    </xf>
    <xf numFmtId="0" fontId="16" fillId="0" borderId="0" xfId="0" applyFont="1"/>
    <xf numFmtId="49" fontId="17" fillId="0" borderId="0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/>
    <xf numFmtId="165" fontId="6" fillId="2" borderId="2" xfId="1" applyNumberFormat="1" applyFont="1" applyFill="1" applyBorder="1" applyAlignment="1">
      <alignment horizontal="center" wrapText="1"/>
    </xf>
    <xf numFmtId="164" fontId="6" fillId="18" borderId="2" xfId="1" applyNumberFormat="1" applyFont="1" applyFill="1" applyBorder="1" applyAlignment="1" applyProtection="1">
      <alignment horizontal="center" wrapText="1"/>
    </xf>
    <xf numFmtId="49" fontId="7" fillId="0" borderId="2" xfId="0" applyNumberFormat="1" applyFont="1" applyBorder="1" applyAlignment="1">
      <alignment vertical="top" wrapText="1"/>
    </xf>
    <xf numFmtId="3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wrapText="1"/>
    </xf>
    <xf numFmtId="0" fontId="3" fillId="19" borderId="2" xfId="0" applyFont="1" applyFill="1" applyBorder="1" applyAlignment="1">
      <alignment wrapText="1"/>
    </xf>
    <xf numFmtId="0" fontId="12" fillId="19" borderId="2" xfId="0" applyFont="1" applyFill="1" applyBorder="1" applyAlignment="1">
      <alignment vertical="top" wrapText="1"/>
    </xf>
    <xf numFmtId="0" fontId="3" fillId="19" borderId="2" xfId="0" applyFont="1" applyFill="1" applyBorder="1"/>
    <xf numFmtId="165" fontId="6" fillId="19" borderId="2" xfId="1" applyNumberFormat="1" applyFont="1" applyFill="1" applyBorder="1" applyAlignment="1">
      <alignment horizontal="center" wrapText="1"/>
    </xf>
    <xf numFmtId="164" fontId="6" fillId="20" borderId="2" xfId="1" applyNumberFormat="1" applyFont="1" applyFill="1" applyBorder="1" applyAlignment="1" applyProtection="1">
      <alignment horizontal="center" wrapText="1"/>
    </xf>
    <xf numFmtId="49" fontId="7" fillId="19" borderId="2" xfId="0" applyNumberFormat="1" applyFont="1" applyFill="1" applyBorder="1" applyAlignment="1">
      <alignment vertical="top" wrapText="1"/>
    </xf>
    <xf numFmtId="3" fontId="7" fillId="19" borderId="2" xfId="0" applyNumberFormat="1" applyFont="1" applyFill="1" applyBorder="1" applyAlignment="1">
      <alignment horizontal="center" wrapText="1"/>
    </xf>
    <xf numFmtId="3" fontId="0" fillId="0" borderId="0" xfId="0" applyNumberFormat="1"/>
    <xf numFmtId="0" fontId="7" fillId="0" borderId="22" xfId="5" applyFont="1" applyFill="1" applyBorder="1" applyAlignment="1">
      <alignment vertical="top" wrapText="1"/>
    </xf>
    <xf numFmtId="0" fontId="7" fillId="0" borderId="0" xfId="5" applyFont="1" applyFill="1" applyAlignment="1">
      <alignment vertical="top" wrapText="1"/>
    </xf>
    <xf numFmtId="49" fontId="7" fillId="0" borderId="22" xfId="5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22" xfId="5" applyFont="1" applyFill="1" applyBorder="1" applyAlignment="1">
      <alignment vertical="top" wrapText="1"/>
    </xf>
    <xf numFmtId="0" fontId="6" fillId="0" borderId="22" xfId="5" applyFont="1" applyFill="1" applyBorder="1" applyAlignment="1">
      <alignment horizontal="center" vertical="top" wrapText="1"/>
    </xf>
    <xf numFmtId="0" fontId="6" fillId="0" borderId="23" xfId="5" applyFont="1" applyFill="1" applyBorder="1" applyAlignment="1">
      <alignment horizontal="center" vertical="top" wrapText="1"/>
    </xf>
    <xf numFmtId="0" fontId="33" fillId="0" borderId="22" xfId="5" applyFont="1" applyFill="1" applyBorder="1" applyAlignment="1">
      <alignment horizontal="center" vertical="top"/>
    </xf>
    <xf numFmtId="165" fontId="6" fillId="0" borderId="22" xfId="4" applyNumberFormat="1" applyFont="1" applyFill="1" applyBorder="1" applyAlignment="1" applyProtection="1">
      <alignment horizontal="center" vertical="top" wrapText="1"/>
    </xf>
    <xf numFmtId="164" fontId="6" fillId="0" borderId="22" xfId="4" applyNumberFormat="1" applyFont="1" applyFill="1" applyBorder="1" applyAlignment="1" applyProtection="1">
      <alignment horizontal="center" vertical="top" wrapText="1"/>
    </xf>
    <xf numFmtId="0" fontId="33" fillId="0" borderId="22" xfId="5" applyFont="1" applyFill="1" applyBorder="1" applyAlignment="1">
      <alignment vertical="top"/>
    </xf>
    <xf numFmtId="0" fontId="7" fillId="0" borderId="22" xfId="5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/>
    <xf numFmtId="2" fontId="7" fillId="0" borderId="2" xfId="0" applyNumberFormat="1" applyFont="1" applyFill="1" applyBorder="1" applyAlignment="1">
      <alignment horizont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/>
    <xf numFmtId="164" fontId="6" fillId="0" borderId="2" xfId="1" applyNumberFormat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64" fontId="6" fillId="0" borderId="3" xfId="1" applyNumberFormat="1" applyFont="1" applyFill="1" applyBorder="1" applyAlignment="1" applyProtection="1">
      <alignment horizontal="center" vertical="top" wrapText="1"/>
    </xf>
    <xf numFmtId="0" fontId="0" fillId="0" borderId="5" xfId="0" applyFill="1" applyBorder="1"/>
    <xf numFmtId="0" fontId="0" fillId="0" borderId="4" xfId="0" applyFill="1" applyBorder="1"/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quotePrefix="1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/>
    <xf numFmtId="0" fontId="0" fillId="2" borderId="2" xfId="0" applyFill="1" applyBorder="1" applyAlignment="1"/>
    <xf numFmtId="2" fontId="7" fillId="2" borderId="2" xfId="0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164" fontId="6" fillId="2" borderId="3" xfId="1" applyNumberFormat="1" applyFont="1" applyFill="1" applyBorder="1" applyAlignment="1" applyProtection="1">
      <alignment horizontal="center" wrapText="1"/>
    </xf>
    <xf numFmtId="164" fontId="6" fillId="2" borderId="5" xfId="1" applyNumberFormat="1" applyFont="1" applyFill="1" applyBorder="1" applyAlignment="1" applyProtection="1">
      <alignment horizontal="center" wrapText="1"/>
    </xf>
    <xf numFmtId="164" fontId="6" fillId="2" borderId="4" xfId="1" applyNumberFormat="1" applyFont="1" applyFill="1" applyBorder="1" applyAlignment="1" applyProtection="1">
      <alignment horizontal="center" wrapText="1"/>
    </xf>
    <xf numFmtId="0" fontId="4" fillId="2" borderId="7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2" fontId="6" fillId="0" borderId="5" xfId="1" applyNumberFormat="1" applyFont="1" applyFill="1" applyBorder="1" applyAlignment="1" applyProtection="1">
      <alignment horizontal="center" vertical="center" wrapText="1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/>
    <xf numFmtId="2" fontId="0" fillId="0" borderId="2" xfId="0" applyNumberFormat="1" applyFill="1" applyBorder="1" applyAlignment="1">
      <alignment horizontal="center"/>
    </xf>
    <xf numFmtId="164" fontId="6" fillId="0" borderId="3" xfId="1" applyNumberFormat="1" applyFont="1" applyFill="1" applyBorder="1" applyAlignment="1" applyProtection="1">
      <alignment horizontal="center" wrapText="1"/>
    </xf>
    <xf numFmtId="164" fontId="6" fillId="0" borderId="5" xfId="1" applyNumberFormat="1" applyFont="1" applyFill="1" applyBorder="1" applyAlignment="1" applyProtection="1">
      <alignment horizontal="center" wrapText="1"/>
    </xf>
    <xf numFmtId="164" fontId="6" fillId="0" borderId="4" xfId="1" applyNumberFormat="1" applyFont="1" applyFill="1" applyBorder="1" applyAlignment="1" applyProtection="1">
      <alignment horizontal="center" wrapText="1"/>
    </xf>
    <xf numFmtId="0" fontId="4" fillId="0" borderId="7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wrapText="1"/>
    </xf>
    <xf numFmtId="49" fontId="6" fillId="15" borderId="2" xfId="0" applyNumberFormat="1" applyFont="1" applyFill="1" applyBorder="1" applyAlignment="1">
      <alignment horizontal="center" vertical="top" wrapText="1"/>
    </xf>
    <xf numFmtId="49" fontId="3" fillId="15" borderId="2" xfId="0" applyNumberFormat="1" applyFont="1" applyFill="1" applyBorder="1" applyAlignment="1">
      <alignment horizontal="center" vertical="top" wrapText="1"/>
    </xf>
    <xf numFmtId="0" fontId="6" fillId="15" borderId="2" xfId="0" applyFont="1" applyFill="1" applyBorder="1" applyAlignment="1">
      <alignment horizontal="center" vertical="top" wrapText="1"/>
    </xf>
    <xf numFmtId="0" fontId="3" fillId="15" borderId="2" xfId="0" applyFont="1" applyFill="1" applyBorder="1" applyAlignment="1">
      <alignment horizontal="center" vertical="top" wrapText="1"/>
    </xf>
    <xf numFmtId="0" fontId="3" fillId="15" borderId="3" xfId="0" applyFont="1" applyFill="1" applyBorder="1" applyAlignment="1"/>
    <xf numFmtId="0" fontId="0" fillId="15" borderId="5" xfId="0" applyFill="1" applyBorder="1" applyAlignment="1"/>
    <xf numFmtId="0" fontId="0" fillId="15" borderId="4" xfId="0" applyFill="1" applyBorder="1" applyAlignment="1"/>
    <xf numFmtId="164" fontId="7" fillId="15" borderId="3" xfId="0" applyNumberFormat="1" applyFont="1" applyFill="1" applyBorder="1" applyAlignment="1">
      <alignment horizontal="center" wrapText="1"/>
    </xf>
    <xf numFmtId="164" fontId="0" fillId="15" borderId="5" xfId="0" applyNumberFormat="1" applyFill="1" applyBorder="1" applyAlignment="1">
      <alignment horizontal="center"/>
    </xf>
    <xf numFmtId="164" fontId="0" fillId="15" borderId="4" xfId="0" applyNumberFormat="1" applyFill="1" applyBorder="1" applyAlignment="1">
      <alignment horizontal="center"/>
    </xf>
    <xf numFmtId="164" fontId="6" fillId="16" borderId="3" xfId="1" applyNumberFormat="1" applyFont="1" applyFill="1" applyBorder="1" applyAlignment="1" applyProtection="1">
      <alignment horizontal="center" wrapText="1"/>
    </xf>
    <xf numFmtId="164" fontId="0" fillId="15" borderId="5" xfId="0" applyNumberFormat="1" applyFill="1" applyBorder="1" applyAlignment="1">
      <alignment horizontal="center" wrapText="1"/>
    </xf>
    <xf numFmtId="164" fontId="0" fillId="15" borderId="4" xfId="0" applyNumberForma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 wrapText="1"/>
    </xf>
    <xf numFmtId="49" fontId="6" fillId="15" borderId="3" xfId="0" applyNumberFormat="1" applyFont="1" applyFill="1" applyBorder="1" applyAlignment="1">
      <alignment horizontal="center" vertical="top" wrapText="1"/>
    </xf>
    <xf numFmtId="49" fontId="6" fillId="15" borderId="5" xfId="0" applyNumberFormat="1" applyFont="1" applyFill="1" applyBorder="1" applyAlignment="1">
      <alignment horizontal="center" vertical="top" wrapText="1"/>
    </xf>
    <xf numFmtId="49" fontId="6" fillId="15" borderId="4" xfId="0" applyNumberFormat="1" applyFont="1" applyFill="1" applyBorder="1" applyAlignment="1">
      <alignment horizontal="center" vertical="top" wrapText="1"/>
    </xf>
    <xf numFmtId="0" fontId="6" fillId="15" borderId="3" xfId="0" applyFont="1" applyFill="1" applyBorder="1" applyAlignment="1">
      <alignment horizontal="center" vertical="top" wrapText="1"/>
    </xf>
    <xf numFmtId="0" fontId="6" fillId="15" borderId="5" xfId="0" applyFont="1" applyFill="1" applyBorder="1" applyAlignment="1">
      <alignment horizontal="center" vertical="top" wrapText="1"/>
    </xf>
    <xf numFmtId="0" fontId="6" fillId="15" borderId="4" xfId="0" applyFont="1" applyFill="1" applyBorder="1" applyAlignment="1">
      <alignment horizontal="center" vertical="top" wrapText="1"/>
    </xf>
    <xf numFmtId="0" fontId="3" fillId="15" borderId="5" xfId="0" applyFont="1" applyFill="1" applyBorder="1" applyAlignment="1"/>
    <xf numFmtId="0" fontId="3" fillId="15" borderId="4" xfId="0" applyFont="1" applyFill="1" applyBorder="1" applyAlignment="1"/>
    <xf numFmtId="164" fontId="7" fillId="15" borderId="5" xfId="0" applyNumberFormat="1" applyFont="1" applyFill="1" applyBorder="1" applyAlignment="1">
      <alignment horizontal="center" wrapText="1"/>
    </xf>
    <xf numFmtId="164" fontId="7" fillId="15" borderId="4" xfId="0" applyNumberFormat="1" applyFont="1" applyFill="1" applyBorder="1" applyAlignment="1">
      <alignment horizontal="center" wrapText="1"/>
    </xf>
    <xf numFmtId="164" fontId="6" fillId="16" borderId="5" xfId="1" applyNumberFormat="1" applyFont="1" applyFill="1" applyBorder="1" applyAlignment="1" applyProtection="1">
      <alignment horizontal="center" wrapText="1"/>
    </xf>
    <xf numFmtId="164" fontId="6" fillId="16" borderId="4" xfId="1" applyNumberFormat="1" applyFont="1" applyFill="1" applyBorder="1" applyAlignment="1" applyProtection="1">
      <alignment horizontal="center" wrapText="1"/>
    </xf>
    <xf numFmtId="49" fontId="6" fillId="3" borderId="2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/>
    <xf numFmtId="0" fontId="0" fillId="3" borderId="5" xfId="0" applyFill="1" applyBorder="1" applyAlignment="1"/>
    <xf numFmtId="0" fontId="0" fillId="3" borderId="4" xfId="0" applyFill="1" applyBorder="1" applyAlignment="1"/>
    <xf numFmtId="164" fontId="7" fillId="3" borderId="3" xfId="0" applyNumberFormat="1" applyFon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6" fillId="14" borderId="3" xfId="1" applyNumberFormat="1" applyFont="1" applyFill="1" applyBorder="1" applyAlignment="1" applyProtection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49" fontId="6" fillId="8" borderId="2" xfId="0" applyNumberFormat="1" applyFont="1" applyFill="1" applyBorder="1" applyAlignment="1">
      <alignment horizontal="center" vertical="top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/>
    <xf numFmtId="0" fontId="3" fillId="8" borderId="5" xfId="0" applyFont="1" applyFill="1" applyBorder="1" applyAlignment="1"/>
    <xf numFmtId="0" fontId="0" fillId="8" borderId="5" xfId="0" applyFill="1" applyBorder="1" applyAlignment="1"/>
    <xf numFmtId="0" fontId="0" fillId="8" borderId="4" xfId="0" applyFill="1" applyBorder="1" applyAlignment="1"/>
    <xf numFmtId="164" fontId="7" fillId="8" borderId="3" xfId="0" applyNumberFormat="1" applyFont="1" applyFill="1" applyBorder="1" applyAlignment="1">
      <alignment horizontal="center" wrapText="1"/>
    </xf>
    <xf numFmtId="164" fontId="7" fillId="8" borderId="5" xfId="0" applyNumberFormat="1" applyFont="1" applyFill="1" applyBorder="1" applyAlignment="1">
      <alignment horizontal="center" wrapText="1"/>
    </xf>
    <xf numFmtId="164" fontId="0" fillId="8" borderId="5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164" fontId="6" fillId="13" borderId="3" xfId="1" applyNumberFormat="1" applyFont="1" applyFill="1" applyBorder="1" applyAlignment="1" applyProtection="1">
      <alignment horizontal="center" wrapText="1"/>
    </xf>
    <xf numFmtId="164" fontId="6" fillId="13" borderId="5" xfId="1" applyNumberFormat="1" applyFont="1" applyFill="1" applyBorder="1" applyAlignment="1" applyProtection="1">
      <alignment horizontal="center" wrapText="1"/>
    </xf>
    <xf numFmtId="164" fontId="0" fillId="8" borderId="5" xfId="0" applyNumberFormat="1" applyFill="1" applyBorder="1" applyAlignment="1">
      <alignment horizontal="center" wrapText="1"/>
    </xf>
    <xf numFmtId="164" fontId="0" fillId="8" borderId="4" xfId="0" applyNumberFormat="1" applyFill="1" applyBorder="1" applyAlignment="1">
      <alignment horizontal="center" wrapText="1"/>
    </xf>
    <xf numFmtId="49" fontId="6" fillId="11" borderId="2" xfId="0" applyNumberFormat="1" applyFont="1" applyFill="1" applyBorder="1" applyAlignment="1">
      <alignment horizontal="center" vertical="top" wrapText="1"/>
    </xf>
    <xf numFmtId="49" fontId="3" fillId="11" borderId="2" xfId="0" applyNumberFormat="1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/>
    <xf numFmtId="0" fontId="0" fillId="11" borderId="5" xfId="0" applyFill="1" applyBorder="1" applyAlignment="1"/>
    <xf numFmtId="0" fontId="0" fillId="11" borderId="4" xfId="0" applyFill="1" applyBorder="1" applyAlignment="1"/>
    <xf numFmtId="164" fontId="7" fillId="11" borderId="3" xfId="0" applyNumberFormat="1" applyFont="1" applyFill="1" applyBorder="1" applyAlignment="1">
      <alignment horizontal="center" wrapText="1"/>
    </xf>
    <xf numFmtId="164" fontId="0" fillId="11" borderId="5" xfId="0" applyNumberFormat="1" applyFill="1" applyBorder="1" applyAlignment="1">
      <alignment horizontal="center"/>
    </xf>
    <xf numFmtId="164" fontId="0" fillId="11" borderId="4" xfId="0" applyNumberFormat="1" applyFill="1" applyBorder="1" applyAlignment="1">
      <alignment horizontal="center"/>
    </xf>
    <xf numFmtId="164" fontId="6" fillId="12" borderId="3" xfId="1" applyNumberFormat="1" applyFont="1" applyFill="1" applyBorder="1" applyAlignment="1" applyProtection="1">
      <alignment horizontal="center" wrapText="1"/>
    </xf>
    <xf numFmtId="164" fontId="0" fillId="11" borderId="5" xfId="0" applyNumberFormat="1" applyFill="1" applyBorder="1" applyAlignment="1">
      <alignment horizontal="center" wrapText="1"/>
    </xf>
    <xf numFmtId="164" fontId="0" fillId="11" borderId="4" xfId="0" applyNumberFormat="1" applyFill="1" applyBorder="1" applyAlignment="1">
      <alignment horizontal="center" wrapText="1"/>
    </xf>
    <xf numFmtId="49" fontId="6" fillId="9" borderId="2" xfId="0" applyNumberFormat="1" applyFont="1" applyFill="1" applyBorder="1" applyAlignment="1">
      <alignment horizontal="center" vertical="top" wrapText="1"/>
    </xf>
    <xf numFmtId="49" fontId="3" fillId="9" borderId="2" xfId="0" applyNumberFormat="1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3" xfId="0" applyFont="1" applyFill="1" applyBorder="1" applyAlignment="1"/>
    <xf numFmtId="0" fontId="0" fillId="9" borderId="5" xfId="0" applyFill="1" applyBorder="1" applyAlignment="1"/>
    <xf numFmtId="0" fontId="0" fillId="9" borderId="4" xfId="0" applyFill="1" applyBorder="1" applyAlignment="1"/>
    <xf numFmtId="164" fontId="7" fillId="9" borderId="3" xfId="0" applyNumberFormat="1" applyFont="1" applyFill="1" applyBorder="1" applyAlignment="1">
      <alignment horizontal="center" wrapText="1"/>
    </xf>
    <xf numFmtId="164" fontId="0" fillId="9" borderId="5" xfId="0" applyNumberFormat="1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164" fontId="6" fillId="10" borderId="3" xfId="1" applyNumberFormat="1" applyFont="1" applyFill="1" applyBorder="1" applyAlignment="1" applyProtection="1">
      <alignment horizontal="center" wrapText="1"/>
    </xf>
    <xf numFmtId="164" fontId="0" fillId="9" borderId="5" xfId="0" applyNumberFormat="1" applyFill="1" applyBorder="1" applyAlignment="1">
      <alignment horizontal="center" wrapText="1"/>
    </xf>
    <xf numFmtId="164" fontId="0" fillId="9" borderId="4" xfId="0" applyNumberFormat="1" applyFill="1" applyBorder="1" applyAlignment="1">
      <alignment horizontal="center" wrapText="1"/>
    </xf>
    <xf numFmtId="49" fontId="6" fillId="6" borderId="3" xfId="0" applyNumberFormat="1" applyFont="1" applyFill="1" applyBorder="1" applyAlignment="1">
      <alignment horizontal="center" vertical="top" wrapText="1"/>
    </xf>
    <xf numFmtId="49" fontId="6" fillId="6" borderId="5" xfId="0" applyNumberFormat="1" applyFont="1" applyFill="1" applyBorder="1" applyAlignment="1">
      <alignment horizontal="center" vertical="top" wrapText="1"/>
    </xf>
    <xf numFmtId="49" fontId="6" fillId="6" borderId="4" xfId="0" applyNumberFormat="1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3" fillId="6" borderId="3" xfId="0" applyFont="1" applyFill="1" applyBorder="1" applyAlignment="1"/>
    <xf numFmtId="0" fontId="3" fillId="6" borderId="5" xfId="0" applyFont="1" applyFill="1" applyBorder="1" applyAlignment="1"/>
    <xf numFmtId="0" fontId="3" fillId="6" borderId="4" xfId="0" applyFont="1" applyFill="1" applyBorder="1" applyAlignment="1"/>
    <xf numFmtId="164" fontId="7" fillId="6" borderId="3" xfId="0" applyNumberFormat="1" applyFont="1" applyFill="1" applyBorder="1" applyAlignment="1">
      <alignment horizontal="center" wrapText="1"/>
    </xf>
    <xf numFmtId="164" fontId="7" fillId="6" borderId="5" xfId="0" applyNumberFormat="1" applyFont="1" applyFill="1" applyBorder="1" applyAlignment="1">
      <alignment horizontal="center" wrapText="1"/>
    </xf>
    <xf numFmtId="164" fontId="7" fillId="6" borderId="4" xfId="0" applyNumberFormat="1" applyFont="1" applyFill="1" applyBorder="1" applyAlignment="1">
      <alignment horizontal="center" wrapText="1"/>
    </xf>
    <xf numFmtId="164" fontId="6" fillId="7" borderId="3" xfId="1" applyNumberFormat="1" applyFont="1" applyFill="1" applyBorder="1" applyAlignment="1" applyProtection="1">
      <alignment horizontal="center" wrapText="1"/>
    </xf>
    <xf numFmtId="164" fontId="6" fillId="7" borderId="5" xfId="1" applyNumberFormat="1" applyFont="1" applyFill="1" applyBorder="1" applyAlignment="1" applyProtection="1">
      <alignment horizontal="center" wrapText="1"/>
    </xf>
    <xf numFmtId="164" fontId="6" fillId="7" borderId="4" xfId="1" applyNumberFormat="1" applyFont="1" applyFill="1" applyBorder="1" applyAlignment="1" applyProtection="1">
      <alignment horizontal="center" wrapText="1"/>
    </xf>
    <xf numFmtId="49" fontId="6" fillId="6" borderId="2" xfId="0" applyNumberFormat="1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0" fillId="6" borderId="5" xfId="0" applyFill="1" applyBorder="1" applyAlignment="1"/>
    <xf numFmtId="0" fontId="0" fillId="6" borderId="4" xfId="0" applyFill="1" applyBorder="1" applyAlignment="1"/>
    <xf numFmtId="164" fontId="0" fillId="6" borderId="5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 wrapText="1"/>
    </xf>
    <xf numFmtId="164" fontId="0" fillId="6" borderId="4" xfId="0" applyNumberFormat="1" applyFill="1" applyBorder="1" applyAlignment="1">
      <alignment horizontal="center" wrapText="1"/>
    </xf>
    <xf numFmtId="0" fontId="3" fillId="4" borderId="3" xfId="0" applyFont="1" applyFill="1" applyBorder="1" applyAlignment="1"/>
    <xf numFmtId="0" fontId="0" fillId="4" borderId="5" xfId="0" applyFill="1" applyBorder="1" applyAlignment="1"/>
    <xf numFmtId="0" fontId="0" fillId="4" borderId="4" xfId="0" applyFill="1" applyBorder="1" applyAlignment="1"/>
    <xf numFmtId="164" fontId="7" fillId="4" borderId="3" xfId="0" applyNumberFormat="1" applyFont="1" applyFill="1" applyBorder="1" applyAlignment="1">
      <alignment horizontal="center" wrapText="1"/>
    </xf>
    <xf numFmtId="164" fontId="0" fillId="4" borderId="5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6" fillId="5" borderId="3" xfId="1" applyNumberFormat="1" applyFont="1" applyFill="1" applyBorder="1" applyAlignment="1" applyProtection="1">
      <alignment horizontal="center" wrapText="1"/>
    </xf>
    <xf numFmtId="164" fontId="0" fillId="4" borderId="5" xfId="0" applyNumberFormat="1" applyFill="1" applyBorder="1" applyAlignment="1">
      <alignment horizontal="center" wrapText="1"/>
    </xf>
    <xf numFmtId="164" fontId="0" fillId="4" borderId="4" xfId="0" applyNumberForma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2" fontId="6" fillId="0" borderId="20" xfId="1" applyNumberFormat="1" applyFont="1" applyFill="1" applyBorder="1" applyAlignment="1" applyProtection="1">
      <alignment horizontal="center" vertical="center" wrapText="1"/>
    </xf>
    <xf numFmtId="2" fontId="6" fillId="0" borderId="18" xfId="1" applyNumberFormat="1" applyFont="1" applyFill="1" applyBorder="1" applyAlignment="1" applyProtection="1">
      <alignment horizontal="center" vertical="center" wrapText="1"/>
    </xf>
    <xf numFmtId="2" fontId="6" fillId="0" borderId="19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9" xfId="1" applyNumberFormat="1" applyFont="1" applyFill="1" applyBorder="1" applyAlignment="1" applyProtection="1">
      <alignment horizontal="center" vertical="center" wrapText="1"/>
    </xf>
    <xf numFmtId="2" fontId="6" fillId="2" borderId="20" xfId="1" applyNumberFormat="1" applyFont="1" applyFill="1" applyBorder="1" applyAlignment="1" applyProtection="1">
      <alignment horizontal="center" vertical="center" wrapText="1"/>
    </xf>
    <xf numFmtId="164" fontId="6" fillId="2" borderId="20" xfId="1" applyNumberFormat="1" applyFont="1" applyFill="1" applyBorder="1" applyAlignment="1" applyProtection="1">
      <alignment horizontal="center" wrapText="1"/>
    </xf>
    <xf numFmtId="164" fontId="6" fillId="2" borderId="18" xfId="1" applyNumberFormat="1" applyFont="1" applyFill="1" applyBorder="1" applyAlignment="1" applyProtection="1">
      <alignment horizontal="center" wrapText="1"/>
    </xf>
    <xf numFmtId="164" fontId="6" fillId="2" borderId="19" xfId="1" applyNumberFormat="1" applyFont="1" applyFill="1" applyBorder="1" applyAlignment="1" applyProtection="1">
      <alignment horizontal="center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/>
    <xf numFmtId="2" fontId="7" fillId="2" borderId="4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17" xfId="1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2" fontId="7" fillId="0" borderId="3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 wrapText="1"/>
    </xf>
    <xf numFmtId="164" fontId="6" fillId="18" borderId="3" xfId="1" applyNumberFormat="1" applyFont="1" applyFill="1" applyBorder="1" applyAlignment="1" applyProtection="1">
      <alignment horizontal="center" wrapText="1"/>
    </xf>
    <xf numFmtId="164" fontId="6" fillId="18" borderId="5" xfId="1" applyNumberFormat="1" applyFont="1" applyFill="1" applyBorder="1" applyAlignment="1" applyProtection="1">
      <alignment horizontal="center" wrapText="1"/>
    </xf>
    <xf numFmtId="164" fontId="6" fillId="18" borderId="4" xfId="1" applyNumberFormat="1" applyFont="1" applyFill="1" applyBorder="1" applyAlignment="1" applyProtection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4" xfId="0" applyBorder="1" applyAlignment="1"/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6" fillId="18" borderId="3" xfId="1" applyNumberFormat="1" applyFont="1" applyFill="1" applyBorder="1" applyAlignment="1" applyProtection="1">
      <alignment horizontal="center" vertical="center" wrapText="1"/>
    </xf>
    <xf numFmtId="2" fontId="6" fillId="18" borderId="5" xfId="1" applyNumberFormat="1" applyFont="1" applyFill="1" applyBorder="1" applyAlignment="1" applyProtection="1">
      <alignment horizontal="center" vertical="center" wrapText="1"/>
    </xf>
    <xf numFmtId="2" fontId="6" fillId="18" borderId="4" xfId="1" applyNumberFormat="1" applyFont="1" applyFill="1" applyBorder="1" applyAlignment="1" applyProtection="1">
      <alignment horizontal="center" vertical="center" wrapText="1"/>
    </xf>
    <xf numFmtId="0" fontId="6" fillId="19" borderId="2" xfId="0" applyFont="1" applyFill="1" applyBorder="1" applyAlignment="1">
      <alignment horizontal="center" vertical="top" wrapText="1"/>
    </xf>
    <xf numFmtId="0" fontId="3" fillId="19" borderId="2" xfId="0" applyFont="1" applyFill="1" applyBorder="1" applyAlignment="1">
      <alignment horizontal="center" vertical="top" wrapText="1"/>
    </xf>
    <xf numFmtId="0" fontId="3" fillId="19" borderId="3" xfId="0" applyFont="1" applyFill="1" applyBorder="1" applyAlignment="1"/>
    <xf numFmtId="0" fontId="0" fillId="19" borderId="5" xfId="0" applyFill="1" applyBorder="1" applyAlignment="1"/>
    <xf numFmtId="0" fontId="0" fillId="19" borderId="4" xfId="0" applyFill="1" applyBorder="1" applyAlignment="1"/>
    <xf numFmtId="2" fontId="7" fillId="19" borderId="3" xfId="0" applyNumberFormat="1" applyFont="1" applyFill="1" applyBorder="1" applyAlignment="1">
      <alignment horizontal="center" wrapText="1"/>
    </xf>
    <xf numFmtId="2" fontId="0" fillId="19" borderId="5" xfId="0" applyNumberFormat="1" applyFill="1" applyBorder="1" applyAlignment="1">
      <alignment horizontal="center"/>
    </xf>
    <xf numFmtId="2" fontId="0" fillId="19" borderId="4" xfId="0" applyNumberFormat="1" applyFill="1" applyBorder="1" applyAlignment="1">
      <alignment horizontal="center"/>
    </xf>
    <xf numFmtId="164" fontId="6" fillId="20" borderId="3" xfId="1" applyNumberFormat="1" applyFont="1" applyFill="1" applyBorder="1" applyAlignment="1" applyProtection="1">
      <alignment horizontal="center" wrapText="1"/>
    </xf>
    <xf numFmtId="0" fontId="0" fillId="19" borderId="5" xfId="0" applyFill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0" fontId="3" fillId="0" borderId="3" xfId="0" applyFont="1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/>
    <xf numFmtId="2" fontId="0" fillId="0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4" fillId="0" borderId="3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6" fillId="0" borderId="23" xfId="4" applyNumberFormat="1" applyFont="1" applyFill="1" applyBorder="1" applyAlignment="1" applyProtection="1">
      <alignment horizontal="center" vertical="top" wrapText="1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36" fillId="0" borderId="0" xfId="5" applyFont="1" applyFill="1" applyBorder="1" applyAlignment="1">
      <alignment vertical="top"/>
    </xf>
    <xf numFmtId="0" fontId="11" fillId="0" borderId="30" xfId="0" applyFont="1" applyBorder="1" applyAlignment="1">
      <alignment vertical="top"/>
    </xf>
    <xf numFmtId="0" fontId="33" fillId="0" borderId="23" xfId="5" applyFont="1" applyFill="1" applyBorder="1" applyAlignment="1">
      <alignment horizontal="center" vertical="top" wrapText="1"/>
    </xf>
    <xf numFmtId="0" fontId="33" fillId="0" borderId="26" xfId="5" applyFont="1" applyFill="1" applyBorder="1" applyAlignment="1">
      <alignment horizontal="center" vertical="top" wrapText="1"/>
    </xf>
    <xf numFmtId="0" fontId="33" fillId="0" borderId="27" xfId="5" applyFont="1" applyFill="1" applyBorder="1" applyAlignment="1">
      <alignment horizontal="center" vertical="top" wrapText="1"/>
    </xf>
    <xf numFmtId="0" fontId="7" fillId="0" borderId="22" xfId="5" applyFont="1" applyFill="1" applyBorder="1" applyAlignment="1">
      <alignment horizontal="left" vertical="top" wrapText="1"/>
    </xf>
    <xf numFmtId="0" fontId="35" fillId="0" borderId="22" xfId="5" applyFont="1" applyFill="1" applyBorder="1" applyAlignment="1">
      <alignment vertical="top"/>
    </xf>
    <xf numFmtId="0" fontId="33" fillId="0" borderId="22" xfId="5" applyFill="1" applyBorder="1" applyAlignment="1">
      <alignment horizontal="center" vertical="top"/>
    </xf>
    <xf numFmtId="0" fontId="33" fillId="0" borderId="28" xfId="5" applyFill="1" applyBorder="1" applyAlignment="1">
      <alignment horizontal="center" vertical="top"/>
    </xf>
    <xf numFmtId="0" fontId="33" fillId="0" borderId="26" xfId="5" applyFill="1" applyBorder="1" applyAlignment="1">
      <alignment horizontal="center" vertical="top"/>
    </xf>
    <xf numFmtId="0" fontId="33" fillId="0" borderId="29" xfId="5" applyFill="1" applyBorder="1" applyAlignment="1">
      <alignment horizontal="center" vertical="top"/>
    </xf>
    <xf numFmtId="0" fontId="33" fillId="0" borderId="23" xfId="5" applyFill="1" applyBorder="1" applyAlignment="1">
      <alignment horizontal="center" vertical="top"/>
    </xf>
    <xf numFmtId="0" fontId="33" fillId="0" borderId="27" xfId="5" applyFill="1" applyBorder="1" applyAlignment="1">
      <alignment horizontal="center" vertical="top"/>
    </xf>
    <xf numFmtId="0" fontId="34" fillId="0" borderId="21" xfId="5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/>
    </xf>
    <xf numFmtId="0" fontId="33" fillId="0" borderId="3" xfId="5" applyFill="1" applyBorder="1" applyAlignment="1">
      <alignment horizontal="center" vertical="top"/>
    </xf>
    <xf numFmtId="0" fontId="33" fillId="0" borderId="5" xfId="5" applyFill="1" applyBorder="1" applyAlignment="1">
      <alignment horizontal="center" vertical="top"/>
    </xf>
    <xf numFmtId="0" fontId="33" fillId="0" borderId="4" xfId="5" applyFill="1" applyBorder="1" applyAlignment="1">
      <alignment horizontal="center" vertical="top"/>
    </xf>
    <xf numFmtId="0" fontId="31" fillId="0" borderId="24" xfId="5" applyFont="1" applyFill="1" applyBorder="1" applyAlignment="1">
      <alignment vertical="top" wrapText="1"/>
    </xf>
    <xf numFmtId="0" fontId="31" fillId="0" borderId="25" xfId="5" applyFont="1" applyFill="1" applyBorder="1" applyAlignment="1">
      <alignment vertical="top"/>
    </xf>
    <xf numFmtId="0" fontId="31" fillId="0" borderId="26" xfId="5" applyFont="1" applyFill="1" applyBorder="1" applyAlignment="1">
      <alignment vertical="top"/>
    </xf>
    <xf numFmtId="0" fontId="31" fillId="0" borderId="27" xfId="5" applyFont="1" applyFill="1" applyBorder="1" applyAlignment="1">
      <alignment vertical="top"/>
    </xf>
    <xf numFmtId="0" fontId="31" fillId="0" borderId="23" xfId="5" applyFont="1" applyFill="1" applyBorder="1" applyAlignment="1">
      <alignment vertical="top" wrapText="1"/>
    </xf>
    <xf numFmtId="0" fontId="31" fillId="0" borderId="26" xfId="5" applyFont="1" applyFill="1" applyBorder="1" applyAlignment="1">
      <alignment vertical="top" wrapText="1"/>
    </xf>
    <xf numFmtId="0" fontId="31" fillId="0" borderId="27" xfId="5" applyFont="1" applyFill="1" applyBorder="1" applyAlignment="1">
      <alignment vertical="top" wrapText="1"/>
    </xf>
  </cellXfs>
  <cellStyles count="6">
    <cellStyle name="Excel Built-in Percent" xfId="2"/>
    <cellStyle name="Percent 2" xfId="3"/>
    <cellStyle name="Обычный" xfId="0" builtinId="0"/>
    <cellStyle name="Обычный 2" xfId="5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ub_TV/Desktop/&#1052;&#1047;/&#1086;&#1090;&#1095;&#1077;&#1090;&#1099;%202018/&#1075;&#1086;&#1076;&#1086;&#1074;&#1086;&#1081;%202018/&#1075;5/&#1092;&#1086;&#1088;&#1084;&#1072;%20&#1076;&#1083;&#1103;%20&#1088;&#1072;&#1089;&#1095;&#1077;&#1090;&#1072;%20&#1086;&#1094;&#1077;&#1085;&#1082;&#1080;%20&#1087;&#1086;&#1082;&#1072;&#1079;&#1072;&#1090;&#1077;&#1083;&#1077;&#1081;%20&#1087;&#1083;&#1072;&#1085;&#1086;&#1074;&#1099;&#1077;%20&#1085;&#1072;%202018%20&#1043;&#1080;&#1084;&#1085;&#1072;&#1079;&#1080;&#1103;%20&#8470;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8;&#1072;&#1079;&#1086;&#1074;&#1072;&#1085;&#1080;&#1077;/&#1089;&#1074;&#1077;&#1088;&#1076;&#1083;&#1086;&#1074;&#1089;&#1082;&#1080;&#1081;/&#1057;&#1074;&#1077;&#1088;&#1076;&#1083;&#1086;&#1074;&#1089;&#1082;&#1080;&#1081;%20&#1088;&#1072;&#1081;&#1086;&#1085;,%20&#1086;&#1090;&#1095;&#1077;&#1090;%20&#1087;&#1086;%20&#1084;&#1079;%20&#1079;&#1072;%202018%20&#1075;&#1086;&#1076;,%20&#1062;&#1058;&#1054;%20&#1055;&#1088;&#1077;&#1089;&#1090;&#1080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услуг (начальное)"/>
      <sheetName val="расчет услуг (основное) "/>
      <sheetName val="расчет услуг (среднее) "/>
      <sheetName val="расчет услуг (дополн) "/>
      <sheetName val="расчет услуг(отдых детей)"/>
      <sheetName val="ДОУ. (2)"/>
      <sheetName val="Присмотр и уход. (2)"/>
      <sheetName val="1"/>
    </sheetNames>
    <sheetDataSet>
      <sheetData sheetId="0" refreshError="1">
        <row r="35">
          <cell r="D35">
            <v>100</v>
          </cell>
          <cell r="E35">
            <v>98.83</v>
          </cell>
        </row>
        <row r="62">
          <cell r="D62">
            <v>80.181818181818173</v>
          </cell>
          <cell r="E62">
            <v>81.819999999999993</v>
          </cell>
        </row>
        <row r="89">
          <cell r="D89">
            <v>100</v>
          </cell>
          <cell r="E89">
            <v>100</v>
          </cell>
        </row>
        <row r="118">
          <cell r="D118">
            <v>100</v>
          </cell>
          <cell r="E118">
            <v>90.63</v>
          </cell>
        </row>
        <row r="145">
          <cell r="D145">
            <v>80</v>
          </cell>
          <cell r="E145">
            <v>80</v>
          </cell>
        </row>
        <row r="172">
          <cell r="D172">
            <v>100</v>
          </cell>
          <cell r="E172">
            <v>100</v>
          </cell>
        </row>
        <row r="201">
          <cell r="D201">
            <v>100.40899795501026</v>
          </cell>
          <cell r="E201">
            <v>97.56</v>
          </cell>
        </row>
        <row r="228">
          <cell r="D228">
            <v>80.420105026256536</v>
          </cell>
          <cell r="E228">
            <v>80.150000000000006</v>
          </cell>
        </row>
        <row r="255">
          <cell r="D255">
            <v>0</v>
          </cell>
          <cell r="E255">
            <v>0</v>
          </cell>
        </row>
        <row r="284">
          <cell r="D284">
            <v>344.11111111111109</v>
          </cell>
          <cell r="E284">
            <v>342.88888888888891</v>
          </cell>
        </row>
        <row r="299">
          <cell r="D299">
            <v>0.55555555555555558</v>
          </cell>
          <cell r="E299">
            <v>0.55555555555555558</v>
          </cell>
        </row>
        <row r="314">
          <cell r="D314">
            <v>6.7777777777777777</v>
          </cell>
          <cell r="E314">
            <v>7.5555555555555554</v>
          </cell>
        </row>
      </sheetData>
      <sheetData sheetId="1" refreshError="1">
        <row r="44">
          <cell r="D44">
            <v>100</v>
          </cell>
          <cell r="E44">
            <v>100</v>
          </cell>
        </row>
        <row r="71">
          <cell r="D71">
            <v>90.250696378830085</v>
          </cell>
          <cell r="E71">
            <v>90.75</v>
          </cell>
        </row>
        <row r="98">
          <cell r="D98">
            <v>100</v>
          </cell>
          <cell r="E98">
            <v>100</v>
          </cell>
        </row>
        <row r="127">
          <cell r="D127">
            <v>100</v>
          </cell>
          <cell r="E127">
            <v>100</v>
          </cell>
        </row>
        <row r="154">
          <cell r="D154">
            <v>90.08620689655173</v>
          </cell>
          <cell r="E154">
            <v>92.93</v>
          </cell>
        </row>
        <row r="181">
          <cell r="D181">
            <v>100</v>
          </cell>
          <cell r="E181">
            <v>100</v>
          </cell>
        </row>
        <row r="210">
          <cell r="D210">
            <v>100</v>
          </cell>
          <cell r="E210">
            <v>100</v>
          </cell>
        </row>
        <row r="237">
          <cell r="D237">
            <v>90.32258064516131</v>
          </cell>
          <cell r="E237">
            <v>90.32</v>
          </cell>
        </row>
        <row r="264">
          <cell r="D264">
            <v>100</v>
          </cell>
          <cell r="E264">
            <v>100</v>
          </cell>
        </row>
        <row r="293">
          <cell r="D293">
            <v>100</v>
          </cell>
          <cell r="E293">
            <v>100</v>
          </cell>
        </row>
        <row r="320">
          <cell r="D320">
            <v>90.31979256698358</v>
          </cell>
          <cell r="E320">
            <v>93.04</v>
          </cell>
        </row>
        <row r="347">
          <cell r="D347">
            <v>0</v>
          </cell>
          <cell r="E347">
            <v>0</v>
          </cell>
        </row>
        <row r="376">
          <cell r="D376">
            <v>100</v>
          </cell>
          <cell r="E376">
            <v>100</v>
          </cell>
        </row>
        <row r="403">
          <cell r="D403">
            <v>90.459770114942529</v>
          </cell>
          <cell r="E403">
            <v>92.3</v>
          </cell>
        </row>
        <row r="430">
          <cell r="D430">
            <v>0</v>
          </cell>
          <cell r="E430">
            <v>0</v>
          </cell>
        </row>
        <row r="459">
          <cell r="D459">
            <v>100</v>
          </cell>
          <cell r="E459">
            <v>100</v>
          </cell>
        </row>
        <row r="486">
          <cell r="D486">
            <v>90.344827586206904</v>
          </cell>
          <cell r="E486">
            <v>92.07</v>
          </cell>
        </row>
        <row r="513">
          <cell r="D513">
            <v>0</v>
          </cell>
          <cell r="E513">
            <v>0</v>
          </cell>
        </row>
        <row r="542">
          <cell r="D542">
            <v>148.33333333333334</v>
          </cell>
          <cell r="E542">
            <v>147.22222222222223</v>
          </cell>
        </row>
        <row r="557">
          <cell r="D557">
            <v>234.44444444444446</v>
          </cell>
          <cell r="E557">
            <v>235.44444444444446</v>
          </cell>
        </row>
        <row r="572">
          <cell r="D572">
            <v>2.56</v>
          </cell>
          <cell r="E572">
            <v>2.33</v>
          </cell>
        </row>
        <row r="587">
          <cell r="D587">
            <v>0.33</v>
          </cell>
          <cell r="E587">
            <v>0.33</v>
          </cell>
        </row>
        <row r="602">
          <cell r="D602">
            <v>2.4444444444444446</v>
          </cell>
          <cell r="E602">
            <v>3.2222222222222223</v>
          </cell>
        </row>
        <row r="617">
          <cell r="D617">
            <v>1.3333333333333333</v>
          </cell>
          <cell r="E617">
            <v>1.3333333333333333</v>
          </cell>
        </row>
      </sheetData>
      <sheetData sheetId="2" refreshError="1">
        <row r="30">
          <cell r="D30">
            <v>100</v>
          </cell>
          <cell r="E30">
            <v>100</v>
          </cell>
        </row>
        <row r="57">
          <cell r="D57">
            <v>100</v>
          </cell>
          <cell r="E57">
            <v>100</v>
          </cell>
        </row>
        <row r="84">
          <cell r="D84">
            <v>100</v>
          </cell>
          <cell r="E84">
            <v>100</v>
          </cell>
        </row>
        <row r="113">
          <cell r="D113">
            <v>100</v>
          </cell>
          <cell r="E113">
            <v>100</v>
          </cell>
        </row>
        <row r="140">
          <cell r="D140">
            <v>100</v>
          </cell>
          <cell r="E140">
            <v>100</v>
          </cell>
        </row>
        <row r="167">
          <cell r="D167">
            <v>0</v>
          </cell>
          <cell r="E167">
            <v>0</v>
          </cell>
        </row>
        <row r="197">
          <cell r="D197">
            <v>100</v>
          </cell>
          <cell r="E197">
            <v>100</v>
          </cell>
        </row>
        <row r="224">
          <cell r="D224">
            <v>100</v>
          </cell>
          <cell r="E224">
            <v>100</v>
          </cell>
        </row>
        <row r="251">
          <cell r="D251">
            <v>0</v>
          </cell>
          <cell r="E251">
            <v>0</v>
          </cell>
        </row>
        <row r="281">
          <cell r="D281">
            <v>100</v>
          </cell>
          <cell r="E281">
            <v>100</v>
          </cell>
        </row>
        <row r="308">
          <cell r="D308">
            <v>100</v>
          </cell>
          <cell r="E308">
            <v>100</v>
          </cell>
        </row>
        <row r="335">
          <cell r="D335">
            <v>0</v>
          </cell>
          <cell r="E335">
            <v>0</v>
          </cell>
        </row>
        <row r="365">
          <cell r="D365">
            <v>58.111111111111114</v>
          </cell>
          <cell r="E365">
            <v>58.111111111111114</v>
          </cell>
        </row>
        <row r="380">
          <cell r="D380">
            <v>1</v>
          </cell>
          <cell r="E380">
            <v>1</v>
          </cell>
        </row>
        <row r="395">
          <cell r="D395">
            <v>0.44444400000000001</v>
          </cell>
          <cell r="E395">
            <v>0.44444</v>
          </cell>
        </row>
        <row r="410">
          <cell r="D410">
            <v>0.44</v>
          </cell>
          <cell r="E410">
            <v>0.44</v>
          </cell>
        </row>
      </sheetData>
      <sheetData sheetId="3" refreshError="1">
        <row r="35">
          <cell r="D35">
            <v>9.7364771151178928</v>
          </cell>
          <cell r="E35">
            <v>9.1451568137663077</v>
          </cell>
        </row>
        <row r="56">
          <cell r="D56">
            <v>0.95419847328244278</v>
          </cell>
          <cell r="E56">
            <v>0.94</v>
          </cell>
        </row>
        <row r="77">
          <cell r="D77">
            <v>40.909999999999997</v>
          </cell>
          <cell r="E77">
            <v>42.62</v>
          </cell>
        </row>
        <row r="100">
          <cell r="D100">
            <v>6.2552011095700424</v>
          </cell>
          <cell r="E100">
            <v>8.8814876491812385</v>
          </cell>
        </row>
        <row r="121">
          <cell r="D121">
            <v>9.0399999999999991</v>
          </cell>
          <cell r="E121">
            <v>8.89</v>
          </cell>
        </row>
        <row r="142">
          <cell r="D142">
            <v>100</v>
          </cell>
          <cell r="E142">
            <v>100</v>
          </cell>
        </row>
        <row r="165">
          <cell r="D165">
            <v>15.757575757575756</v>
          </cell>
          <cell r="E165">
            <v>15.8821743091406</v>
          </cell>
        </row>
        <row r="186">
          <cell r="D186">
            <v>0</v>
          </cell>
          <cell r="E186">
            <v>0</v>
          </cell>
        </row>
        <row r="207">
          <cell r="D207">
            <v>100</v>
          </cell>
          <cell r="E207">
            <v>100</v>
          </cell>
        </row>
        <row r="230">
          <cell r="D230">
            <v>15.123439667128991</v>
          </cell>
          <cell r="E230">
            <v>17.638079378295863</v>
          </cell>
        </row>
        <row r="251">
          <cell r="D251">
            <v>10.131332082551598</v>
          </cell>
          <cell r="E251">
            <v>13.24</v>
          </cell>
        </row>
        <row r="272">
          <cell r="D272">
            <v>68.888888888888886</v>
          </cell>
          <cell r="E272">
            <v>80</v>
          </cell>
        </row>
        <row r="295">
          <cell r="D295">
            <v>7541</v>
          </cell>
          <cell r="E295">
            <v>7058</v>
          </cell>
        </row>
        <row r="307">
          <cell r="D307">
            <v>4428</v>
          </cell>
          <cell r="E307">
            <v>3986</v>
          </cell>
        </row>
        <row r="319">
          <cell r="D319">
            <v>4160</v>
          </cell>
          <cell r="E319">
            <v>4063</v>
          </cell>
        </row>
        <row r="330">
          <cell r="D330">
            <v>20980</v>
          </cell>
          <cell r="E330">
            <v>21125</v>
          </cell>
        </row>
      </sheetData>
      <sheetData sheetId="4" refreshError="1">
        <row r="15">
          <cell r="C15">
            <v>100</v>
          </cell>
          <cell r="D15">
            <v>95.161290322580655</v>
          </cell>
        </row>
        <row r="16">
          <cell r="C16">
            <v>100</v>
          </cell>
          <cell r="D16">
            <v>100</v>
          </cell>
        </row>
        <row r="17">
          <cell r="C17">
            <v>100</v>
          </cell>
          <cell r="D17">
            <v>100</v>
          </cell>
        </row>
        <row r="18">
          <cell r="C18">
            <v>100</v>
          </cell>
          <cell r="D18">
            <v>100</v>
          </cell>
        </row>
        <row r="54">
          <cell r="D54">
            <v>720</v>
          </cell>
          <cell r="E54">
            <v>720</v>
          </cell>
        </row>
      </sheetData>
      <sheetData sheetId="5" refreshError="1">
        <row r="11">
          <cell r="F11">
            <v>9</v>
          </cell>
          <cell r="G11">
            <v>8.571371618793231</v>
          </cell>
        </row>
        <row r="18">
          <cell r="F18">
            <v>100</v>
          </cell>
          <cell r="G18">
            <v>98.553054662379424</v>
          </cell>
        </row>
        <row r="45">
          <cell r="F45">
            <v>55.000000000000007</v>
          </cell>
          <cell r="G45">
            <v>69.230769230769226</v>
          </cell>
        </row>
        <row r="73">
          <cell r="F73">
            <v>4.33</v>
          </cell>
          <cell r="G73">
            <v>4.42</v>
          </cell>
        </row>
        <row r="87">
          <cell r="F87">
            <v>7.9999999999999982</v>
          </cell>
          <cell r="G87">
            <v>7.4914046141868589</v>
          </cell>
        </row>
        <row r="94">
          <cell r="F94">
            <v>100</v>
          </cell>
          <cell r="G94">
            <v>98.553054662379424</v>
          </cell>
        </row>
        <row r="121">
          <cell r="F121">
            <v>55.000000000000007</v>
          </cell>
          <cell r="G121">
            <v>69.230769230769226</v>
          </cell>
        </row>
        <row r="149">
          <cell r="F149">
            <v>153.66666666666666</v>
          </cell>
          <cell r="G149">
            <v>151.83333333333334</v>
          </cell>
        </row>
        <row r="318">
          <cell r="F318">
            <v>5.9999999999999991</v>
          </cell>
          <cell r="G318">
            <v>5.917548819777763</v>
          </cell>
        </row>
        <row r="325">
          <cell r="F325">
            <v>100</v>
          </cell>
          <cell r="G325">
            <v>98.553054662379424</v>
          </cell>
        </row>
        <row r="352">
          <cell r="F352">
            <v>55.000000000000007</v>
          </cell>
          <cell r="G352">
            <v>69.230769230769226</v>
          </cell>
        </row>
        <row r="380">
          <cell r="F380">
            <v>0.33</v>
          </cell>
          <cell r="G380">
            <v>0.67</v>
          </cell>
        </row>
      </sheetData>
      <sheetData sheetId="6" refreshError="1">
        <row r="11">
          <cell r="F11">
            <v>100</v>
          </cell>
          <cell r="G11">
            <v>98.553054662379424</v>
          </cell>
        </row>
        <row r="38">
          <cell r="F38">
            <v>9</v>
          </cell>
          <cell r="G38">
            <v>8.571371618793231</v>
          </cell>
        </row>
        <row r="45">
          <cell r="F45">
            <v>100</v>
          </cell>
          <cell r="G45">
            <v>100</v>
          </cell>
        </row>
        <row r="74">
          <cell r="F74">
            <v>4.33</v>
          </cell>
          <cell r="G74">
            <v>4.42</v>
          </cell>
        </row>
        <row r="88">
          <cell r="F88">
            <v>100</v>
          </cell>
          <cell r="G88">
            <v>100</v>
          </cell>
        </row>
        <row r="115">
          <cell r="F115">
            <v>7.9999999999999982</v>
          </cell>
          <cell r="G115">
            <v>7.4914046141868589</v>
          </cell>
        </row>
        <row r="122">
          <cell r="F122">
            <v>100</v>
          </cell>
          <cell r="G122">
            <v>100</v>
          </cell>
        </row>
        <row r="151">
          <cell r="F151">
            <v>153.66999999999999</v>
          </cell>
          <cell r="G151">
            <v>151.83000000000001</v>
          </cell>
        </row>
        <row r="165">
          <cell r="F165">
            <v>100</v>
          </cell>
          <cell r="G165">
            <v>98.553054662379424</v>
          </cell>
        </row>
        <row r="192">
          <cell r="F192">
            <v>5.9999999999999991</v>
          </cell>
          <cell r="G192">
            <v>5.917548819777763</v>
          </cell>
        </row>
        <row r="199">
          <cell r="F199">
            <v>100</v>
          </cell>
        </row>
        <row r="228">
          <cell r="F228">
            <v>0.33333333333333331</v>
          </cell>
          <cell r="G228">
            <v>0.67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алиды"/>
      <sheetName val="Техническая"/>
      <sheetName val="Физкультурно-спортивная "/>
      <sheetName val="Художественная"/>
      <sheetName val="7"/>
      <sheetName val="Социально-педагогическая"/>
      <sheetName val="работы"/>
      <sheetName val="оценка"/>
    </sheetNames>
    <sheetDataSet>
      <sheetData sheetId="0">
        <row r="17">
          <cell r="C17">
            <v>100</v>
          </cell>
          <cell r="D17">
            <v>100</v>
          </cell>
        </row>
        <row r="18">
          <cell r="C18">
            <v>100</v>
          </cell>
          <cell r="D18">
            <v>100</v>
          </cell>
        </row>
        <row r="19">
          <cell r="C19">
            <v>0</v>
          </cell>
          <cell r="D19">
            <v>0</v>
          </cell>
        </row>
        <row r="20">
          <cell r="G20">
            <v>648</v>
          </cell>
          <cell r="H20">
            <v>648</v>
          </cell>
        </row>
      </sheetData>
      <sheetData sheetId="1">
        <row r="17">
          <cell r="C17">
            <v>100</v>
          </cell>
          <cell r="D17">
            <v>100</v>
          </cell>
        </row>
        <row r="18">
          <cell r="C18">
            <v>100</v>
          </cell>
          <cell r="D18">
            <v>100</v>
          </cell>
        </row>
        <row r="19">
          <cell r="C19">
            <v>12</v>
          </cell>
          <cell r="D19">
            <v>12.280701754385964</v>
          </cell>
        </row>
        <row r="20">
          <cell r="G20">
            <v>14057.733333333334</v>
          </cell>
          <cell r="H20">
            <v>14157.011111111111</v>
          </cell>
        </row>
      </sheetData>
      <sheetData sheetId="2">
        <row r="17">
          <cell r="C17">
            <v>100</v>
          </cell>
          <cell r="D17">
            <v>100</v>
          </cell>
        </row>
        <row r="18">
          <cell r="C18">
            <v>50</v>
          </cell>
          <cell r="D18">
            <v>50</v>
          </cell>
        </row>
        <row r="19">
          <cell r="C19">
            <v>33</v>
          </cell>
          <cell r="D19">
            <v>33.333333333333329</v>
          </cell>
        </row>
        <row r="20">
          <cell r="G20">
            <v>13536</v>
          </cell>
          <cell r="H20">
            <v>13872.000000000002</v>
          </cell>
        </row>
      </sheetData>
      <sheetData sheetId="3">
        <row r="17">
          <cell r="C17">
            <v>100</v>
          </cell>
          <cell r="D17">
            <v>100</v>
          </cell>
        </row>
        <row r="18">
          <cell r="C18">
            <v>77</v>
          </cell>
          <cell r="D18">
            <v>77.78</v>
          </cell>
        </row>
        <row r="19">
          <cell r="C19">
            <v>70</v>
          </cell>
          <cell r="D19">
            <v>70.080552359033376</v>
          </cell>
        </row>
        <row r="20">
          <cell r="G20">
            <v>135489.60000000001</v>
          </cell>
          <cell r="H20">
            <v>135586.6</v>
          </cell>
        </row>
      </sheetData>
      <sheetData sheetId="4">
        <row r="17">
          <cell r="C17">
            <v>100</v>
          </cell>
          <cell r="D17">
            <v>99.63</v>
          </cell>
        </row>
        <row r="18">
          <cell r="C18">
            <v>78.3</v>
          </cell>
          <cell r="D18">
            <v>100</v>
          </cell>
        </row>
        <row r="19">
          <cell r="C19">
            <v>9.1</v>
          </cell>
          <cell r="D19">
            <v>0</v>
          </cell>
        </row>
        <row r="20">
          <cell r="G20">
            <v>22032.100000000002</v>
          </cell>
          <cell r="H20">
            <v>7316.7999999999993</v>
          </cell>
        </row>
      </sheetData>
      <sheetData sheetId="5">
        <row r="17">
          <cell r="C17">
            <v>100</v>
          </cell>
          <cell r="D17">
            <v>100.04</v>
          </cell>
        </row>
        <row r="18">
          <cell r="C18">
            <v>94</v>
          </cell>
          <cell r="D18">
            <v>94.44</v>
          </cell>
        </row>
        <row r="19">
          <cell r="C19">
            <v>35</v>
          </cell>
          <cell r="D19">
            <v>35.555555555555557</v>
          </cell>
        </row>
        <row r="20">
          <cell r="G20">
            <v>111525.73999999999</v>
          </cell>
          <cell r="H20">
            <v>111565.01999999999</v>
          </cell>
        </row>
      </sheetData>
      <sheetData sheetId="6">
        <row r="12">
          <cell r="D12">
            <v>2000</v>
          </cell>
          <cell r="E12">
            <v>2000</v>
          </cell>
        </row>
        <row r="13">
          <cell r="D13">
            <v>7</v>
          </cell>
          <cell r="E13">
            <v>7</v>
          </cell>
        </row>
        <row r="14">
          <cell r="H14">
            <v>7</v>
          </cell>
          <cell r="I14">
            <v>7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zoomScale="70" zoomScaleNormal="90" zoomScaleSheetLayoutView="70" workbookViewId="0">
      <selection sqref="A1:O1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16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97.318840579710141</v>
      </c>
      <c r="M4" s="222">
        <f>(L4+L7)/2</f>
        <v>98.659420289855063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92</v>
      </c>
      <c r="J5" s="10">
        <v>84.6</v>
      </c>
      <c r="K5" s="11">
        <f t="shared" si="0"/>
        <v>91.956521739130423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2.25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9.7799999999999994</v>
      </c>
      <c r="J7" s="10">
        <v>9.7799999999999994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22.5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hidden="1" customHeight="1" x14ac:dyDescent="0.25">
      <c r="A12" s="211">
        <v>3</v>
      </c>
      <c r="B12" s="239"/>
      <c r="C12" s="234" t="s">
        <v>31</v>
      </c>
      <c r="D12" s="220" t="s">
        <v>32</v>
      </c>
      <c r="E12" s="221" t="s">
        <v>19</v>
      </c>
      <c r="F12" s="7" t="s">
        <v>20</v>
      </c>
      <c r="G12" s="8" t="s">
        <v>21</v>
      </c>
      <c r="H12" s="9" t="s">
        <v>22</v>
      </c>
      <c r="I12" s="10"/>
      <c r="J12" s="10"/>
      <c r="K12" s="11" t="e">
        <f t="shared" si="0"/>
        <v>#DIV/0!</v>
      </c>
      <c r="L12" s="216" t="e">
        <f>(K12+K13+K14)/3</f>
        <v>#DIV/0!</v>
      </c>
      <c r="M12" s="222" t="e">
        <f>(L12+L15)/2</f>
        <v>#DIV/0!</v>
      </c>
      <c r="N12" s="242"/>
      <c r="O12" s="221"/>
    </row>
    <row r="13" spans="1:17" ht="68.25" hidden="1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/>
      <c r="J13" s="10"/>
      <c r="K13" s="11" t="e">
        <f t="shared" si="0"/>
        <v>#DIV/0!</v>
      </c>
      <c r="L13" s="236"/>
      <c r="M13" s="218"/>
      <c r="N13" s="242"/>
      <c r="O13" s="221"/>
    </row>
    <row r="14" spans="1:17" ht="117" hidden="1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/>
      <c r="J14" s="10"/>
      <c r="K14" s="11" t="e">
        <f>IF(J14/I14*100&gt;100,100,J14/I14*100)</f>
        <v>#DIV/0!</v>
      </c>
      <c r="L14" s="236"/>
      <c r="M14" s="218"/>
      <c r="N14" s="242"/>
      <c r="O14" s="221"/>
    </row>
    <row r="15" spans="1:17" ht="33" hidden="1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/>
      <c r="J15" s="10"/>
      <c r="K15" s="11" t="e">
        <f t="shared" si="0"/>
        <v>#DIV/0!</v>
      </c>
      <c r="L15" s="11" t="e">
        <f>K15</f>
        <v>#DIV/0!</v>
      </c>
      <c r="M15" s="218"/>
      <c r="N15" s="242"/>
      <c r="O15" s="221"/>
    </row>
    <row r="16" spans="1:17" ht="68.25" hidden="1" customHeight="1" x14ac:dyDescent="0.25">
      <c r="A16" s="211">
        <v>4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/>
      <c r="J16" s="10"/>
      <c r="K16" s="11" t="e">
        <f t="shared" si="0"/>
        <v>#DIV/0!</v>
      </c>
      <c r="L16" s="216" t="e">
        <f>(K16+K17+K18)/3</f>
        <v>#DIV/0!</v>
      </c>
      <c r="M16" s="222" t="e">
        <f>(L16+L19)/2</f>
        <v>#DIV/0!</v>
      </c>
      <c r="N16" s="242"/>
      <c r="O16" s="221"/>
    </row>
    <row r="17" spans="1:15" ht="69.75" hidden="1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/>
      <c r="J17" s="10"/>
      <c r="K17" s="11" t="e">
        <f t="shared" si="0"/>
        <v>#DIV/0!</v>
      </c>
      <c r="L17" s="236"/>
      <c r="M17" s="218"/>
      <c r="N17" s="242"/>
      <c r="O17" s="221"/>
    </row>
    <row r="18" spans="1:15" ht="114.75" hidden="1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/>
      <c r="J18" s="10"/>
      <c r="K18" s="11" t="e">
        <f t="shared" si="0"/>
        <v>#DIV/0!</v>
      </c>
      <c r="L18" s="236"/>
      <c r="M18" s="218"/>
      <c r="N18" s="242"/>
      <c r="O18" s="221"/>
    </row>
    <row r="19" spans="1:15" ht="33" hidden="1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/>
      <c r="J19" s="10"/>
      <c r="K19" s="11" t="e">
        <f t="shared" si="0"/>
        <v>#DIV/0!</v>
      </c>
      <c r="L19" s="11" t="e">
        <f>K19</f>
        <v>#DIV/0!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customHeight="1" x14ac:dyDescent="0.25">
      <c r="A24" s="211">
        <v>2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>
        <v>100</v>
      </c>
      <c r="J24" s="10">
        <v>100</v>
      </c>
      <c r="K24" s="11">
        <f>IF(J24/I24*100&gt;100,100,J24/I24*100)</f>
        <v>100</v>
      </c>
      <c r="L24" s="216">
        <f>(K24+K25+K26)/3</f>
        <v>97.318840579710141</v>
      </c>
      <c r="M24" s="222">
        <f>(L24+L27)/2</f>
        <v>98.659420289855063</v>
      </c>
      <c r="N24" s="242"/>
      <c r="O24" s="221"/>
    </row>
    <row r="25" spans="1:15" ht="68.25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>
        <v>92</v>
      </c>
      <c r="J25" s="10">
        <v>84.6</v>
      </c>
      <c r="K25" s="11">
        <f>IF(J25/I25*100&gt;100,100,J25/I25*100)</f>
        <v>91.956521739130423</v>
      </c>
      <c r="L25" s="236"/>
      <c r="M25" s="218"/>
      <c r="N25" s="242"/>
      <c r="O25" s="221"/>
    </row>
    <row r="26" spans="1:15" ht="114.75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>
        <v>100</v>
      </c>
      <c r="J26" s="10">
        <v>100</v>
      </c>
      <c r="K26" s="11">
        <f>IF(J26/I26*100&gt;100,100,J26/I26*100)</f>
        <v>100</v>
      </c>
      <c r="L26" s="236"/>
      <c r="M26" s="218"/>
      <c r="N26" s="242"/>
      <c r="O26" s="221"/>
    </row>
    <row r="27" spans="1:15" ht="29.25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>
        <v>0.33</v>
      </c>
      <c r="J27" s="10">
        <v>0.33</v>
      </c>
      <c r="K27" s="11">
        <f>IF(J27/I27*100&gt;100,100,J27/I27*100)</f>
        <v>100</v>
      </c>
      <c r="L27" s="11">
        <f>K27</f>
        <v>100</v>
      </c>
      <c r="M27" s="218"/>
      <c r="N27" s="242"/>
      <c r="O27" s="221"/>
    </row>
    <row r="28" spans="1:15" ht="69" customHeight="1" x14ac:dyDescent="0.25">
      <c r="A28" s="211">
        <v>3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>
        <v>100</v>
      </c>
      <c r="J28" s="10">
        <v>100</v>
      </c>
      <c r="K28" s="11">
        <f t="shared" si="0"/>
        <v>100</v>
      </c>
      <c r="L28" s="216">
        <f>(K28+K29+K30)/3</f>
        <v>97.463768115942045</v>
      </c>
      <c r="M28" s="222">
        <f>(L28+L31)/2</f>
        <v>98.73188405797103</v>
      </c>
      <c r="N28" s="242"/>
      <c r="O28" s="221"/>
    </row>
    <row r="29" spans="1:15" ht="70.5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>
        <v>92</v>
      </c>
      <c r="J29" s="10">
        <v>85</v>
      </c>
      <c r="K29" s="11">
        <f t="shared" si="0"/>
        <v>92.391304347826093</v>
      </c>
      <c r="L29" s="236"/>
      <c r="M29" s="218"/>
      <c r="N29" s="242"/>
      <c r="O29" s="221"/>
    </row>
    <row r="30" spans="1:15" ht="119.25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>
        <v>100</v>
      </c>
      <c r="J30" s="10">
        <v>100</v>
      </c>
      <c r="K30" s="11">
        <f t="shared" si="0"/>
        <v>100</v>
      </c>
      <c r="L30" s="236"/>
      <c r="M30" s="218"/>
      <c r="N30" s="242"/>
      <c r="O30" s="221"/>
    </row>
    <row r="31" spans="1:15" ht="32.25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>
        <v>0.33</v>
      </c>
      <c r="J31" s="10">
        <v>0.33</v>
      </c>
      <c r="K31" s="11">
        <f t="shared" si="0"/>
        <v>100</v>
      </c>
      <c r="L31" s="11">
        <f>K31</f>
        <v>100</v>
      </c>
      <c r="M31" s="218"/>
      <c r="N31" s="242"/>
      <c r="O31" s="221"/>
    </row>
    <row r="32" spans="1:15" ht="0.7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4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97.318840579710141</v>
      </c>
      <c r="M36" s="222">
        <f>(L36+L39)/2</f>
        <v>98.659420289855063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92</v>
      </c>
      <c r="J37" s="10">
        <v>84.6</v>
      </c>
      <c r="K37" s="11">
        <f>IF(J37/I37*100&gt;100,100,J37/I37*100)</f>
        <v>91.956521739130423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0.75" customHeight="1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309.33</v>
      </c>
      <c r="J39" s="10">
        <v>309.56</v>
      </c>
      <c r="K39" s="11">
        <f>IF(J39/I39*100&gt;100,100,J39/I39*100)</f>
        <v>100</v>
      </c>
      <c r="L39" s="11">
        <f>K39</f>
        <v>100</v>
      </c>
      <c r="M39" s="218"/>
      <c r="N39" s="242"/>
      <c r="O39" s="221"/>
    </row>
    <row r="40" spans="1:17" ht="36" hidden="1" customHeight="1" x14ac:dyDescent="0.3">
      <c r="A40" s="211">
        <v>10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/>
      <c r="J40" s="10"/>
      <c r="K40" s="11" t="e">
        <f t="shared" si="0"/>
        <v>#DIV/0!</v>
      </c>
      <c r="L40" s="216" t="e">
        <f>(K40+K41+K42)/3</f>
        <v>#DIV/0!</v>
      </c>
      <c r="M40" s="222" t="e">
        <f>(L40+L43)/2</f>
        <v>#DIV/0!</v>
      </c>
      <c r="N40" s="242"/>
      <c r="O40" s="221"/>
      <c r="Q40" s="16"/>
    </row>
    <row r="41" spans="1:17" ht="71.25" hidden="1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/>
      <c r="J41" s="10"/>
      <c r="K41" s="11" t="e">
        <f t="shared" si="0"/>
        <v>#DIV/0!</v>
      </c>
      <c r="L41" s="216"/>
      <c r="M41" s="218"/>
      <c r="N41" s="242"/>
      <c r="O41" s="221"/>
    </row>
    <row r="42" spans="1:17" ht="80.25" hidden="1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/>
      <c r="J42" s="10"/>
      <c r="K42" s="11" t="e">
        <f>IF(J42/I42*100&gt;100,100,J42/I42*100)</f>
        <v>#DIV/0!</v>
      </c>
      <c r="L42" s="216"/>
      <c r="M42" s="218"/>
      <c r="N42" s="242"/>
      <c r="O42" s="221"/>
    </row>
    <row r="43" spans="1:17" ht="31.5" hidden="1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/>
      <c r="J43" s="10"/>
      <c r="K43" s="11" t="e">
        <f t="shared" si="0"/>
        <v>#DIV/0!</v>
      </c>
      <c r="L43" s="11" t="e">
        <f>K43</f>
        <v>#DIV/0!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hidden="1" customHeight="1" x14ac:dyDescent="0.25">
      <c r="A48" s="211">
        <v>12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/>
      <c r="J48" s="10"/>
      <c r="K48" s="11" t="e">
        <f t="shared" ref="K48:K127" si="1">IF(J48/I48*100&gt;100,100,J48/I48*100)</f>
        <v>#DIV/0!</v>
      </c>
      <c r="L48" s="216" t="e">
        <f>(K48+K49+K50)/3</f>
        <v>#DIV/0!</v>
      </c>
      <c r="M48" s="222" t="e">
        <f>(L48+L51)/2</f>
        <v>#DIV/0!</v>
      </c>
      <c r="N48" s="242"/>
      <c r="O48" s="221"/>
    </row>
    <row r="49" spans="1:15" ht="68.25" hidden="1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/>
      <c r="J49" s="10"/>
      <c r="K49" s="11" t="e">
        <f t="shared" si="1"/>
        <v>#DIV/0!</v>
      </c>
      <c r="L49" s="216"/>
      <c r="M49" s="218"/>
      <c r="N49" s="242"/>
      <c r="O49" s="221"/>
    </row>
    <row r="50" spans="1:15" ht="82.5" hidden="1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/>
      <c r="J50" s="10"/>
      <c r="K50" s="11" t="e">
        <f>IF(J50/I50*100&gt;100,100,J50/I50*100)</f>
        <v>#DIV/0!</v>
      </c>
      <c r="L50" s="216"/>
      <c r="M50" s="218"/>
      <c r="N50" s="242"/>
      <c r="O50" s="221"/>
    </row>
    <row r="51" spans="1:15" ht="31.5" hidden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/>
      <c r="J51" s="10"/>
      <c r="K51" s="11" t="e">
        <f t="shared" si="1"/>
        <v>#DIV/0!</v>
      </c>
      <c r="L51" s="11" t="e">
        <f>K51</f>
        <v>#DIV/0!</v>
      </c>
      <c r="M51" s="218"/>
      <c r="N51" s="242"/>
      <c r="O51" s="221"/>
    </row>
    <row r="52" spans="1:15" ht="66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31.5" hidden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68.25" customHeight="1" x14ac:dyDescent="0.25">
      <c r="A56" s="211">
        <v>5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>
        <v>100</v>
      </c>
      <c r="J56" s="10">
        <v>100</v>
      </c>
      <c r="K56" s="11">
        <f>IF(J56/I56*100&gt;100,100,J56/I56*100)</f>
        <v>100</v>
      </c>
      <c r="L56" s="216">
        <f>(K56+K57+K58)/3</f>
        <v>99.929824561403507</v>
      </c>
      <c r="M56" s="222">
        <f>(L56+L59)/2</f>
        <v>99.701296527024311</v>
      </c>
      <c r="N56" s="242"/>
      <c r="O56" s="221"/>
    </row>
    <row r="57" spans="1:15" ht="69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>
        <v>95</v>
      </c>
      <c r="J57" s="10">
        <v>94.8</v>
      </c>
      <c r="K57" s="11">
        <f>IF(J57/I57*100&gt;100,100,J57/I57*100)</f>
        <v>99.789473684210535</v>
      </c>
      <c r="L57" s="216"/>
      <c r="M57" s="218"/>
      <c r="N57" s="242"/>
      <c r="O57" s="221"/>
    </row>
    <row r="58" spans="1:15" ht="82.5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>
        <v>100</v>
      </c>
      <c r="J58" s="10">
        <v>100</v>
      </c>
      <c r="K58" s="11">
        <f>IF(J58/I58*100&gt;100,100,J58/I58*100)</f>
        <v>100</v>
      </c>
      <c r="L58" s="216"/>
      <c r="M58" s="218"/>
      <c r="N58" s="242"/>
      <c r="O58" s="221"/>
    </row>
    <row r="59" spans="1:15" ht="31.5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>
        <v>189.67</v>
      </c>
      <c r="J59" s="10">
        <v>188.67</v>
      </c>
      <c r="K59" s="11">
        <f>IF(J59/I59*100&gt;100,100,J59/I59*100)</f>
        <v>99.47276849264513</v>
      </c>
      <c r="L59" s="11">
        <f>K59</f>
        <v>99.47276849264513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customHeight="1" x14ac:dyDescent="0.25">
      <c r="A64" s="211">
        <v>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>
        <v>100</v>
      </c>
      <c r="J64" s="10">
        <v>100</v>
      </c>
      <c r="K64" s="11">
        <f t="shared" si="1"/>
        <v>100</v>
      </c>
      <c r="L64" s="216">
        <f>(K64+K65+K66)/3</f>
        <v>99.263157894736835</v>
      </c>
      <c r="M64" s="222">
        <f>(L64+L67)/2</f>
        <v>99.631578947368411</v>
      </c>
      <c r="N64" s="242"/>
      <c r="O64" s="221"/>
    </row>
    <row r="65" spans="1:15" ht="69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>
        <v>95</v>
      </c>
      <c r="J65" s="10">
        <v>92.9</v>
      </c>
      <c r="K65" s="11">
        <f t="shared" si="1"/>
        <v>97.789473684210535</v>
      </c>
      <c r="L65" s="216"/>
      <c r="M65" s="218"/>
      <c r="N65" s="242"/>
      <c r="O65" s="221"/>
    </row>
    <row r="66" spans="1:15" ht="8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>
        <v>100</v>
      </c>
      <c r="J66" s="10">
        <v>100</v>
      </c>
      <c r="K66" s="11">
        <f t="shared" si="1"/>
        <v>100</v>
      </c>
      <c r="L66" s="216"/>
      <c r="M66" s="218"/>
      <c r="N66" s="242"/>
      <c r="O66" s="221"/>
    </row>
    <row r="67" spans="1:15" ht="31.5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>
        <v>0.33</v>
      </c>
      <c r="J67" s="10">
        <v>0.33</v>
      </c>
      <c r="K67" s="11">
        <f t="shared" si="1"/>
        <v>100</v>
      </c>
      <c r="L67" s="11">
        <f>K67</f>
        <v>100</v>
      </c>
      <c r="M67" s="218"/>
      <c r="N67" s="242"/>
      <c r="O67" s="221"/>
    </row>
    <row r="68" spans="1:15" ht="67.5" customHeight="1" x14ac:dyDescent="0.25">
      <c r="A68" s="211">
        <v>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>
        <v>100</v>
      </c>
      <c r="J68" s="10">
        <v>100</v>
      </c>
      <c r="K68" s="11">
        <f t="shared" si="1"/>
        <v>100</v>
      </c>
      <c r="L68" s="216">
        <f>(K68+K69+K70)/3</f>
        <v>100</v>
      </c>
      <c r="M68" s="222">
        <f>(L68+L71)/2</f>
        <v>100</v>
      </c>
      <c r="N68" s="242"/>
      <c r="O68" s="221"/>
    </row>
    <row r="69" spans="1:15" ht="69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>
        <v>95</v>
      </c>
      <c r="J69" s="10">
        <v>95.8</v>
      </c>
      <c r="K69" s="11">
        <f t="shared" si="1"/>
        <v>100</v>
      </c>
      <c r="L69" s="216"/>
      <c r="M69" s="218"/>
      <c r="N69" s="242"/>
      <c r="O69" s="221"/>
    </row>
    <row r="70" spans="1:15" ht="80.25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>
        <v>100</v>
      </c>
      <c r="J70" s="10">
        <v>100</v>
      </c>
      <c r="K70" s="11">
        <f t="shared" si="1"/>
        <v>100</v>
      </c>
      <c r="L70" s="216"/>
      <c r="M70" s="218"/>
      <c r="N70" s="242"/>
      <c r="O70" s="221"/>
    </row>
    <row r="71" spans="1:15" ht="31.5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>
        <v>0.67</v>
      </c>
      <c r="J71" s="10">
        <v>0.67</v>
      </c>
      <c r="K71" s="11">
        <f t="shared" si="1"/>
        <v>100</v>
      </c>
      <c r="L71" s="11">
        <f>K71</f>
        <v>100</v>
      </c>
      <c r="M71" s="218"/>
      <c r="N71" s="242"/>
      <c r="O71" s="221"/>
    </row>
    <row r="72" spans="1:15" ht="69" customHeight="1" x14ac:dyDescent="0.25">
      <c r="A72" s="211">
        <v>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>
        <v>100</v>
      </c>
      <c r="J72" s="10">
        <v>100</v>
      </c>
      <c r="K72" s="11">
        <f t="shared" si="1"/>
        <v>100</v>
      </c>
      <c r="L72" s="216">
        <f>(K72+K73+K74)/3</f>
        <v>99.929824561403507</v>
      </c>
      <c r="M72" s="222">
        <f>(L72+L75)/2</f>
        <v>99.964912280701753</v>
      </c>
      <c r="N72" s="242"/>
      <c r="O72" s="221"/>
    </row>
    <row r="73" spans="1:15" ht="69.75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>
        <v>95</v>
      </c>
      <c r="J73" s="10">
        <v>94.8</v>
      </c>
      <c r="K73" s="11">
        <f t="shared" si="1"/>
        <v>99.789473684210535</v>
      </c>
      <c r="L73" s="216"/>
      <c r="M73" s="218"/>
      <c r="N73" s="242"/>
      <c r="O73" s="221"/>
    </row>
    <row r="74" spans="1:15" ht="8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>
        <v>100</v>
      </c>
      <c r="J74" s="10">
        <v>100</v>
      </c>
      <c r="K74" s="11">
        <f>IF(J74/I74*100&gt;100,100,J74/I74*100)</f>
        <v>100</v>
      </c>
      <c r="L74" s="216"/>
      <c r="M74" s="218"/>
      <c r="N74" s="242"/>
      <c r="O74" s="221"/>
    </row>
    <row r="75" spans="1:15" ht="31.5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>
        <v>1.22</v>
      </c>
      <c r="J75" s="10">
        <v>1.56</v>
      </c>
      <c r="K75" s="11">
        <f t="shared" si="1"/>
        <v>100</v>
      </c>
      <c r="L75" s="11">
        <f>K75</f>
        <v>100</v>
      </c>
      <c r="M75" s="218"/>
      <c r="N75" s="242"/>
      <c r="O75" s="221"/>
    </row>
    <row r="76" spans="1:15" ht="67.5" customHeight="1" x14ac:dyDescent="0.25">
      <c r="A76" s="211">
        <v>9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99.929824561403507</v>
      </c>
      <c r="M76" s="222">
        <f>(L76+L79)/2</f>
        <v>99.878974780701753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95</v>
      </c>
      <c r="J77" s="10">
        <v>94.8</v>
      </c>
      <c r="K77" s="11">
        <f t="shared" si="1"/>
        <v>99.789473684210535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100</v>
      </c>
      <c r="K78" s="11">
        <f>IF(J78/I78*100&gt;100,100,J78/I78*100)</f>
        <v>100</v>
      </c>
      <c r="L78" s="216"/>
      <c r="M78" s="218"/>
      <c r="N78" s="242"/>
      <c r="O78" s="221"/>
    </row>
    <row r="79" spans="1:15" ht="32.450000000000003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128</v>
      </c>
      <c r="J79" s="10">
        <v>127.78</v>
      </c>
      <c r="K79" s="11">
        <f t="shared" si="1"/>
        <v>99.828125</v>
      </c>
      <c r="L79" s="11">
        <f>K79</f>
        <v>99.828125</v>
      </c>
      <c r="M79" s="218"/>
      <c r="N79" s="242"/>
      <c r="O79" s="221"/>
    </row>
    <row r="80" spans="1:15" ht="66.75" customHeight="1" x14ac:dyDescent="0.25">
      <c r="A80" s="211">
        <v>10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>
        <v>100</v>
      </c>
      <c r="J80" s="10">
        <v>100</v>
      </c>
      <c r="K80" s="11">
        <f t="shared" si="1"/>
        <v>100</v>
      </c>
      <c r="L80" s="216">
        <f>(K80+K81+K82)/3</f>
        <v>99.263157894736835</v>
      </c>
      <c r="M80" s="222">
        <f>(L80+L83)/2</f>
        <v>99.631578947368411</v>
      </c>
      <c r="N80" s="242"/>
      <c r="O80" s="221"/>
    </row>
    <row r="81" spans="1:15" ht="68.25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>
        <v>95</v>
      </c>
      <c r="J81" s="10">
        <v>92.9</v>
      </c>
      <c r="K81" s="11">
        <f t="shared" si="1"/>
        <v>97.789473684210535</v>
      </c>
      <c r="L81" s="216"/>
      <c r="M81" s="218"/>
      <c r="N81" s="242"/>
      <c r="O81" s="221"/>
    </row>
    <row r="82" spans="1:15" ht="82.5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>
        <v>100</v>
      </c>
      <c r="J82" s="10">
        <v>100</v>
      </c>
      <c r="K82" s="11">
        <f t="shared" si="1"/>
        <v>100</v>
      </c>
      <c r="L82" s="216"/>
      <c r="M82" s="218"/>
      <c r="N82" s="242"/>
      <c r="O82" s="221"/>
    </row>
    <row r="83" spans="1:15" ht="30.75" customHeight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>
        <v>0.33</v>
      </c>
      <c r="J83" s="10">
        <v>0.33</v>
      </c>
      <c r="K83" s="11">
        <f t="shared" si="1"/>
        <v>100</v>
      </c>
      <c r="L83" s="11">
        <f>K83</f>
        <v>100</v>
      </c>
      <c r="M83" s="218"/>
      <c r="N83" s="242"/>
      <c r="O83" s="221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42"/>
      <c r="O84" s="221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42"/>
      <c r="O85" s="221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42"/>
      <c r="O86" s="221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42"/>
      <c r="O87" s="221"/>
    </row>
    <row r="88" spans="1:15" ht="67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customHeight="1" x14ac:dyDescent="0.25">
      <c r="A96" s="211">
        <v>11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>
        <v>100</v>
      </c>
      <c r="J96" s="10">
        <v>100</v>
      </c>
      <c r="K96" s="11">
        <f t="shared" si="1"/>
        <v>100</v>
      </c>
      <c r="L96" s="216">
        <f>(K96+K97+K98)/3</f>
        <v>100</v>
      </c>
      <c r="M96" s="222">
        <f>(L96+L99)/2</f>
        <v>100</v>
      </c>
      <c r="N96" s="242"/>
      <c r="O96" s="221"/>
    </row>
    <row r="97" spans="1:15" ht="69.75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>
        <v>98</v>
      </c>
      <c r="J97" s="10">
        <v>100</v>
      </c>
      <c r="K97" s="11">
        <f t="shared" si="1"/>
        <v>100</v>
      </c>
      <c r="L97" s="216"/>
      <c r="M97" s="218"/>
      <c r="N97" s="242"/>
      <c r="O97" s="221"/>
    </row>
    <row r="98" spans="1:15" ht="66.75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>
        <v>100</v>
      </c>
      <c r="J98" s="10">
        <v>100</v>
      </c>
      <c r="K98" s="11">
        <f>IF(J98/I98*100&gt;100,100,J98/I98*100)</f>
        <v>100</v>
      </c>
      <c r="L98" s="216"/>
      <c r="M98" s="218"/>
      <c r="N98" s="242"/>
      <c r="O98" s="221"/>
    </row>
    <row r="99" spans="1:15" ht="31.5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>
        <v>0.22</v>
      </c>
      <c r="J99" s="10">
        <v>0.22</v>
      </c>
      <c r="K99" s="11">
        <f t="shared" si="1"/>
        <v>100</v>
      </c>
      <c r="L99" s="11">
        <f>K99</f>
        <v>100</v>
      </c>
      <c r="M99" s="218"/>
      <c r="N99" s="242"/>
      <c r="O99" s="221"/>
    </row>
    <row r="100" spans="1:15" ht="68.25" customHeight="1" x14ac:dyDescent="0.25">
      <c r="A100" s="211">
        <v>12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>
        <v>100</v>
      </c>
      <c r="J100" s="10">
        <v>100</v>
      </c>
      <c r="K100" s="11">
        <f t="shared" si="1"/>
        <v>100</v>
      </c>
      <c r="L100" s="216">
        <f>(K100+K101+K102)/3</f>
        <v>98.766666666666666</v>
      </c>
      <c r="M100" s="222">
        <f>(L100+L103)/2</f>
        <v>99.154166666666669</v>
      </c>
      <c r="N100" s="242"/>
      <c r="O100" s="221"/>
    </row>
    <row r="101" spans="1:15" ht="69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>
        <v>98</v>
      </c>
      <c r="J101" s="10">
        <v>100</v>
      </c>
      <c r="K101" s="11">
        <f t="shared" si="1"/>
        <v>100</v>
      </c>
      <c r="L101" s="216"/>
      <c r="M101" s="218"/>
      <c r="N101" s="242"/>
      <c r="O101" s="221"/>
    </row>
    <row r="102" spans="1:15" ht="66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>
        <v>100</v>
      </c>
      <c r="J102" s="10">
        <v>96.3</v>
      </c>
      <c r="K102" s="11">
        <f>IF(J102/I102*100&gt;100,100,J102/I102*100)</f>
        <v>96.3</v>
      </c>
      <c r="L102" s="216"/>
      <c r="M102" s="218"/>
      <c r="N102" s="242"/>
      <c r="O102" s="221"/>
    </row>
    <row r="103" spans="1:15" ht="28.5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>
        <v>24</v>
      </c>
      <c r="J103" s="10">
        <v>23.89</v>
      </c>
      <c r="K103" s="11">
        <f t="shared" si="1"/>
        <v>99.541666666666671</v>
      </c>
      <c r="L103" s="11">
        <f>K103</f>
        <v>99.541666666666671</v>
      </c>
      <c r="M103" s="218"/>
      <c r="N103" s="242"/>
      <c r="O103" s="221"/>
    </row>
    <row r="104" spans="1:15" ht="68.25" customHeight="1" x14ac:dyDescent="0.25">
      <c r="A104" s="211">
        <v>13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>
        <v>100</v>
      </c>
      <c r="J104" s="10">
        <v>100</v>
      </c>
      <c r="K104" s="11">
        <f>IF(J104/I104*100&gt;100,100,J104/I104*100)</f>
        <v>100</v>
      </c>
      <c r="L104" s="216">
        <f>(K104+K105+K106)/3</f>
        <v>100</v>
      </c>
      <c r="M104" s="222">
        <f>(L104+L107)/2</f>
        <v>100</v>
      </c>
      <c r="N104" s="242"/>
      <c r="O104" s="221"/>
    </row>
    <row r="105" spans="1:15" ht="66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>
        <v>98</v>
      </c>
      <c r="J105" s="10">
        <v>100</v>
      </c>
      <c r="K105" s="11">
        <f>IF(J105/I105*100&gt;100,100,J105/I105*100)</f>
        <v>100</v>
      </c>
      <c r="L105" s="216"/>
      <c r="M105" s="222"/>
      <c r="N105" s="242"/>
      <c r="O105" s="221"/>
    </row>
    <row r="106" spans="1:15" ht="66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>
        <v>100</v>
      </c>
      <c r="J106" s="10">
        <v>100</v>
      </c>
      <c r="K106" s="11">
        <f>IF(J106/I106*100&gt;100,100,J106/I106*100)</f>
        <v>100</v>
      </c>
      <c r="L106" s="216"/>
      <c r="M106" s="222"/>
      <c r="N106" s="242"/>
      <c r="O106" s="221"/>
    </row>
    <row r="107" spans="1:15" ht="30.75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>
        <v>0.33</v>
      </c>
      <c r="J107" s="10">
        <v>0.33</v>
      </c>
      <c r="K107" s="11">
        <f>IF(J107/I107*100&gt;100,100,J107/I107*100)</f>
        <v>100</v>
      </c>
      <c r="L107" s="11">
        <f>K107</f>
        <v>100</v>
      </c>
      <c r="M107" s="222"/>
      <c r="N107" s="242"/>
      <c r="O107" s="221"/>
    </row>
    <row r="108" spans="1:15" ht="68.25" customHeight="1" x14ac:dyDescent="0.25">
      <c r="A108" s="211">
        <v>14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>
        <v>100</v>
      </c>
      <c r="J108" s="10">
        <v>100</v>
      </c>
      <c r="K108" s="11">
        <f t="shared" si="1"/>
        <v>100</v>
      </c>
      <c r="L108" s="216">
        <f>(K108+K109+K110)/3</f>
        <v>100</v>
      </c>
      <c r="M108" s="222">
        <f>(L108+L111)/2</f>
        <v>100</v>
      </c>
      <c r="N108" s="242"/>
      <c r="O108" s="221"/>
    </row>
    <row r="109" spans="1:15" ht="66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>
        <v>98</v>
      </c>
      <c r="J109" s="10">
        <v>100</v>
      </c>
      <c r="K109" s="11">
        <f t="shared" si="1"/>
        <v>100</v>
      </c>
      <c r="L109" s="216"/>
      <c r="M109" s="222"/>
      <c r="N109" s="242"/>
      <c r="O109" s="221"/>
    </row>
    <row r="110" spans="1:15" ht="69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>
        <v>100</v>
      </c>
      <c r="J110" s="10">
        <v>100</v>
      </c>
      <c r="K110" s="11">
        <f t="shared" si="1"/>
        <v>100</v>
      </c>
      <c r="L110" s="216"/>
      <c r="M110" s="222"/>
      <c r="N110" s="242"/>
      <c r="O110" s="221"/>
    </row>
    <row r="111" spans="1:15" ht="30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>
        <v>0.56000000000000005</v>
      </c>
      <c r="J111" s="10">
        <v>0.56000000000000005</v>
      </c>
      <c r="K111" s="11">
        <f t="shared" si="1"/>
        <v>100</v>
      </c>
      <c r="L111" s="11">
        <f>K111</f>
        <v>100</v>
      </c>
      <c r="M111" s="222"/>
      <c r="N111" s="242"/>
      <c r="O111" s="221"/>
    </row>
    <row r="112" spans="1:15" ht="72" customHeight="1" x14ac:dyDescent="0.25">
      <c r="A112" s="211">
        <v>15</v>
      </c>
      <c r="B112" s="239"/>
      <c r="C112" s="219" t="s">
        <v>84</v>
      </c>
      <c r="D112" s="220" t="s">
        <v>85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100</v>
      </c>
      <c r="M112" s="222">
        <f>(L112+L115)/2</f>
        <v>98.168983013456881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100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30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45.33</v>
      </c>
      <c r="J115" s="10">
        <v>43.67</v>
      </c>
      <c r="K115" s="11">
        <f t="shared" si="1"/>
        <v>96.337966026913747</v>
      </c>
      <c r="L115" s="11">
        <f>K115</f>
        <v>96.337966026913747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16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100</v>
      </c>
      <c r="J124" s="10">
        <v>101.9</v>
      </c>
      <c r="K124" s="23">
        <f t="shared" si="1"/>
        <v>100</v>
      </c>
      <c r="L124" s="216">
        <f>(K124+K125+K126)/3</f>
        <v>100</v>
      </c>
      <c r="M124" s="217">
        <f>(L124+L127)/2</f>
        <v>95.874437235169495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15</v>
      </c>
      <c r="J125" s="10">
        <v>29.9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75</v>
      </c>
      <c r="J126" s="10">
        <v>83.2</v>
      </c>
      <c r="K126" s="23">
        <f t="shared" si="1"/>
        <v>100</v>
      </c>
      <c r="L126" s="216"/>
      <c r="M126" s="218"/>
      <c r="N126" s="242"/>
      <c r="O126" s="221"/>
    </row>
    <row r="127" spans="1:15" ht="30.75" customHeight="1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60416</v>
      </c>
      <c r="J127" s="10">
        <v>55431</v>
      </c>
      <c r="K127" s="23">
        <f t="shared" si="1"/>
        <v>91.748874470338976</v>
      </c>
      <c r="L127" s="23">
        <f>K127</f>
        <v>91.748874470338976</v>
      </c>
      <c r="M127" s="218"/>
      <c r="N127" s="242"/>
      <c r="O127" s="221"/>
    </row>
    <row r="128" spans="1:15" ht="81" hidden="1" customHeight="1" x14ac:dyDescent="0.25">
      <c r="A128" s="211">
        <v>32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/>
      <c r="J128" s="10"/>
      <c r="K128" s="23" t="e">
        <f t="shared" ref="K128:K147" si="2">IF(J128/I128*100&gt;100,100,J128/I128*100)</f>
        <v>#DIV/0!</v>
      </c>
      <c r="L128" s="216" t="e">
        <f>(K128+K129+K130)/3</f>
        <v>#DIV/0!</v>
      </c>
      <c r="M128" s="217" t="e">
        <f>(L128+L131)/2</f>
        <v>#DIV/0!</v>
      </c>
      <c r="N128" s="242"/>
      <c r="O128" s="221"/>
    </row>
    <row r="129" spans="1:15" ht="83.25" hidden="1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/>
      <c r="J129" s="10"/>
      <c r="K129" s="23" t="e">
        <f t="shared" si="2"/>
        <v>#DIV/0!</v>
      </c>
      <c r="L129" s="216"/>
      <c r="M129" s="218"/>
      <c r="N129" s="242"/>
      <c r="O129" s="221"/>
    </row>
    <row r="130" spans="1:15" ht="66" hidden="1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/>
      <c r="J130" s="10"/>
      <c r="K130" s="23" t="e">
        <f t="shared" si="2"/>
        <v>#DIV/0!</v>
      </c>
      <c r="L130" s="216"/>
      <c r="M130" s="218"/>
      <c r="N130" s="242"/>
      <c r="O130" s="221"/>
    </row>
    <row r="131" spans="1:15" ht="31.5" hidden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/>
      <c r="J131" s="10"/>
      <c r="K131" s="23" t="e">
        <f t="shared" si="2"/>
        <v>#DIV/0!</v>
      </c>
      <c r="L131" s="23" t="e">
        <f>K131</f>
        <v>#DIV/0!</v>
      </c>
      <c r="M131" s="218"/>
      <c r="N131" s="242"/>
      <c r="O131" s="221"/>
    </row>
    <row r="132" spans="1:15" ht="84" customHeight="1" x14ac:dyDescent="0.25">
      <c r="A132" s="211">
        <v>17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15</v>
      </c>
      <c r="J132" s="10">
        <v>14.1</v>
      </c>
      <c r="K132" s="23">
        <f t="shared" si="2"/>
        <v>94</v>
      </c>
      <c r="L132" s="216">
        <f>(K132+K133+K134)/3</f>
        <v>98</v>
      </c>
      <c r="M132" s="217">
        <f>(L132+L135)/2</f>
        <v>93.128352490421463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1</v>
      </c>
      <c r="J133" s="10">
        <v>1.8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75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0" customHeight="1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10440</v>
      </c>
      <c r="J135" s="10">
        <v>9214</v>
      </c>
      <c r="K135" s="23">
        <f t="shared" si="2"/>
        <v>88.256704980842912</v>
      </c>
      <c r="L135" s="23">
        <f>K135</f>
        <v>88.256704980842912</v>
      </c>
      <c r="M135" s="218"/>
      <c r="N135" s="242"/>
      <c r="O135" s="221"/>
    </row>
    <row r="136" spans="1:15" ht="0.75" hidden="1" customHeight="1" x14ac:dyDescent="0.25">
      <c r="A136" s="211">
        <v>34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/>
      <c r="J136" s="10"/>
      <c r="K136" s="23" t="e">
        <f t="shared" si="2"/>
        <v>#DIV/0!</v>
      </c>
      <c r="L136" s="216" t="e">
        <f>(K136+K137+K138)/3</f>
        <v>#DIV/0!</v>
      </c>
      <c r="M136" s="217" t="e">
        <f>(L136+L139)/2</f>
        <v>#DIV/0!</v>
      </c>
      <c r="N136" s="242"/>
      <c r="O136" s="221"/>
    </row>
    <row r="137" spans="1:15" ht="85.5" hidden="1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/>
      <c r="J137" s="10"/>
      <c r="K137" s="23" t="e">
        <f t="shared" si="2"/>
        <v>#DIV/0!</v>
      </c>
      <c r="L137" s="216"/>
      <c r="M137" s="218"/>
      <c r="N137" s="242"/>
      <c r="O137" s="221"/>
    </row>
    <row r="138" spans="1:15" ht="68.25" hidden="1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/>
      <c r="J138" s="10"/>
      <c r="K138" s="23" t="e">
        <f t="shared" si="2"/>
        <v>#DIV/0!</v>
      </c>
      <c r="L138" s="216"/>
      <c r="M138" s="218"/>
      <c r="N138" s="242"/>
      <c r="O138" s="221"/>
    </row>
    <row r="139" spans="1:15" ht="31.5" hidden="1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/>
      <c r="J139" s="10"/>
      <c r="K139" s="23" t="e">
        <f t="shared" si="2"/>
        <v>#DIV/0!</v>
      </c>
      <c r="L139" s="23" t="e">
        <f>K139</f>
        <v>#DIV/0!</v>
      </c>
      <c r="M139" s="218"/>
      <c r="N139" s="242"/>
      <c r="O139" s="221"/>
    </row>
    <row r="140" spans="1:15" ht="80.25" hidden="1" customHeight="1" x14ac:dyDescent="0.25">
      <c r="A140" s="211">
        <v>35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/>
      <c r="J140" s="10"/>
      <c r="K140" s="23" t="e">
        <f t="shared" si="2"/>
        <v>#DIV/0!</v>
      </c>
      <c r="L140" s="216" t="e">
        <f>(K140+K141+K142)/3</f>
        <v>#DIV/0!</v>
      </c>
      <c r="M140" s="217" t="e">
        <f>(L140+L143)/2</f>
        <v>#DIV/0!</v>
      </c>
      <c r="N140" s="243"/>
      <c r="O140" s="221"/>
    </row>
    <row r="141" spans="1:15" ht="80.25" hidden="1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/>
      <c r="J141" s="10"/>
      <c r="K141" s="23" t="e">
        <f t="shared" si="2"/>
        <v>#DIV/0!</v>
      </c>
      <c r="L141" s="216"/>
      <c r="M141" s="218"/>
      <c r="N141" s="243"/>
      <c r="O141" s="221"/>
    </row>
    <row r="142" spans="1:15" ht="72" hidden="1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/>
      <c r="J142" s="10"/>
      <c r="K142" s="23" t="e">
        <f t="shared" si="2"/>
        <v>#DIV/0!</v>
      </c>
      <c r="L142" s="216"/>
      <c r="M142" s="218"/>
      <c r="N142" s="243"/>
      <c r="O142" s="221"/>
    </row>
    <row r="143" spans="1:15" ht="31.5" hidden="1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/>
      <c r="J143" s="10"/>
      <c r="K143" s="23" t="e">
        <f t="shared" si="2"/>
        <v>#DIV/0!</v>
      </c>
      <c r="L143" s="23" t="e">
        <f>K143</f>
        <v>#DIV/0!</v>
      </c>
      <c r="M143" s="218"/>
      <c r="N143" s="243"/>
      <c r="O143" s="221"/>
    </row>
    <row r="144" spans="1:15" ht="80.25" customHeight="1" x14ac:dyDescent="0.25">
      <c r="A144" s="211">
        <v>18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3</v>
      </c>
      <c r="J144" s="10">
        <v>4.2</v>
      </c>
      <c r="K144" s="23">
        <f t="shared" si="2"/>
        <v>100</v>
      </c>
      <c r="L144" s="216">
        <f>(K144+K145+K146)/3</f>
        <v>100</v>
      </c>
      <c r="M144" s="217">
        <f>(L144+L147)/2</f>
        <v>100</v>
      </c>
      <c r="N144" s="243"/>
      <c r="O144" s="221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5</v>
      </c>
      <c r="J145" s="10">
        <v>6.3</v>
      </c>
      <c r="K145" s="23">
        <f t="shared" si="2"/>
        <v>100</v>
      </c>
      <c r="L145" s="216"/>
      <c r="M145" s="218"/>
      <c r="N145" s="243"/>
      <c r="O145" s="221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100</v>
      </c>
      <c r="J146" s="10">
        <v>100</v>
      </c>
      <c r="K146" s="23">
        <f t="shared" si="2"/>
        <v>100</v>
      </c>
      <c r="L146" s="216"/>
      <c r="M146" s="218"/>
      <c r="N146" s="243"/>
      <c r="O146" s="221"/>
    </row>
    <row r="147" spans="1:15" ht="31.5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>
        <v>1080</v>
      </c>
      <c r="J147" s="10">
        <v>1080</v>
      </c>
      <c r="K147" s="23">
        <f t="shared" si="2"/>
        <v>100</v>
      </c>
      <c r="L147" s="23">
        <f>K147</f>
        <v>100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customFormat="1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"/>
    </row>
    <row r="152" spans="1:15" ht="17.25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7.25" customHeight="1" x14ac:dyDescent="0.25"/>
    <row r="154" spans="1:15" ht="17.25" customHeight="1" x14ac:dyDescent="0.25">
      <c r="B154" s="28" t="s">
        <v>107</v>
      </c>
    </row>
    <row r="155" spans="1:15" ht="17.25" customHeight="1" x14ac:dyDescent="0.25">
      <c r="B155" s="28" t="s">
        <v>108</v>
      </c>
    </row>
    <row r="156" spans="1:15" ht="17.25" customHeight="1" x14ac:dyDescent="0.25"/>
    <row r="157" spans="1:15" ht="17.25" customHeight="1" x14ac:dyDescent="0.25"/>
    <row r="158" spans="1:15" ht="17.25" customHeight="1" x14ac:dyDescent="0.25"/>
    <row r="159" spans="1:15" ht="17.25" customHeight="1" x14ac:dyDescent="0.25">
      <c r="D159" s="34" t="s">
        <v>109</v>
      </c>
    </row>
    <row r="160" spans="1:15" ht="17.25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  <rowBreaks count="4" manualBreakCount="4">
    <brk id="14" max="14" man="1"/>
    <brk id="94" max="14" man="1"/>
    <brk id="110" max="14" man="1"/>
    <brk id="12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148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99.683333333333337</v>
      </c>
      <c r="M4" s="222">
        <f>(L4+L7)/2</f>
        <v>99.841666666666669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85</v>
      </c>
      <c r="J5" s="10">
        <v>93</v>
      </c>
      <c r="K5" s="11">
        <f t="shared" si="0"/>
        <v>100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99.05</v>
      </c>
      <c r="K6" s="11">
        <f t="shared" si="0"/>
        <v>99.05</v>
      </c>
      <c r="L6" s="236"/>
      <c r="M6" s="218"/>
      <c r="N6" s="242"/>
      <c r="O6" s="221"/>
    </row>
    <row r="7" spans="1:17" ht="31.5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33.44</v>
      </c>
      <c r="J7" s="10">
        <v>35.44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99.683333333333337</v>
      </c>
      <c r="M12" s="222">
        <f>(L12+L15)/2</f>
        <v>99.841666666666669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85</v>
      </c>
      <c r="J13" s="10">
        <v>93</v>
      </c>
      <c r="K13" s="11">
        <f t="shared" si="0"/>
        <v>100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99.05</v>
      </c>
      <c r="K14" s="11">
        <f>IF(J14/I14*100&gt;100,100,J14/I14*100)</f>
        <v>99.05</v>
      </c>
      <c r="L14" s="236"/>
      <c r="M14" s="218"/>
      <c r="N14" s="242"/>
      <c r="O14" s="221"/>
    </row>
    <row r="15" spans="1:17" ht="33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13</v>
      </c>
      <c r="J15" s="10">
        <v>13.11</v>
      </c>
      <c r="K15" s="11">
        <f t="shared" si="0"/>
        <v>100</v>
      </c>
      <c r="L15" s="11">
        <f>K15</f>
        <v>100</v>
      </c>
      <c r="M15" s="218"/>
      <c r="N15" s="242"/>
      <c r="O15" s="221"/>
    </row>
    <row r="16" spans="1:17" ht="68.25" customHeight="1" x14ac:dyDescent="0.25">
      <c r="A16" s="211">
        <v>3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>
        <v>100</v>
      </c>
      <c r="J16" s="10">
        <v>100</v>
      </c>
      <c r="K16" s="11">
        <f t="shared" si="0"/>
        <v>100</v>
      </c>
      <c r="L16" s="216">
        <f>(K16+K17+K18)/3</f>
        <v>99.683333333333337</v>
      </c>
      <c r="M16" s="222">
        <f>(L16+L19)/2</f>
        <v>95.706328320802001</v>
      </c>
      <c r="N16" s="242"/>
      <c r="O16" s="221"/>
    </row>
    <row r="17" spans="1:15" ht="69.75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>
        <v>85</v>
      </c>
      <c r="J17" s="10">
        <v>95.3</v>
      </c>
      <c r="K17" s="11">
        <f t="shared" si="0"/>
        <v>100</v>
      </c>
      <c r="L17" s="236"/>
      <c r="M17" s="218"/>
      <c r="N17" s="242"/>
      <c r="O17" s="221"/>
    </row>
    <row r="18" spans="1:15" ht="114.75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>
        <v>100</v>
      </c>
      <c r="J18" s="10">
        <v>99.05</v>
      </c>
      <c r="K18" s="11">
        <f t="shared" si="0"/>
        <v>99.05</v>
      </c>
      <c r="L18" s="236"/>
      <c r="M18" s="218"/>
      <c r="N18" s="242"/>
      <c r="O18" s="221"/>
    </row>
    <row r="19" spans="1:15" ht="30.75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>
        <v>1.33</v>
      </c>
      <c r="J19" s="10">
        <v>1.22</v>
      </c>
      <c r="K19" s="11">
        <f t="shared" si="0"/>
        <v>91.729323308270665</v>
      </c>
      <c r="L19" s="11">
        <f>K19</f>
        <v>91.729323308270665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48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4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99.683333333333337</v>
      </c>
      <c r="M36" s="222">
        <f>(L36+L39)/2</f>
        <v>99.841666666666669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85</v>
      </c>
      <c r="J37" s="10">
        <v>88</v>
      </c>
      <c r="K37" s="11">
        <f>IF(J37/I37*100&gt;100,100,J37/I37*100)</f>
        <v>100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99.05</v>
      </c>
      <c r="K38" s="11">
        <f>IF(J38/I38*100&gt;100,100,J38/I38*100)</f>
        <v>99.05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469.89</v>
      </c>
      <c r="J39" s="10">
        <v>496.44</v>
      </c>
      <c r="K39" s="11">
        <f>IF(J39/I39*100&gt;100,100,J39/I39*100)</f>
        <v>100</v>
      </c>
      <c r="L39" s="11">
        <f>K39</f>
        <v>100</v>
      </c>
      <c r="M39" s="218"/>
      <c r="N39" s="242"/>
      <c r="O39" s="221"/>
    </row>
    <row r="40" spans="1:17" ht="66" customHeight="1" x14ac:dyDescent="0.3">
      <c r="A40" s="211">
        <v>5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99.683333333333337</v>
      </c>
      <c r="M40" s="222">
        <f>(L40+L43)/2</f>
        <v>99.841666666666669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90</v>
      </c>
      <c r="J41" s="10">
        <v>92.9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99.05</v>
      </c>
      <c r="K42" s="11">
        <f>IF(J42/I42*100&gt;100,100,J42/I42*100)</f>
        <v>99.05</v>
      </c>
      <c r="L42" s="216"/>
      <c r="M42" s="218"/>
      <c r="N42" s="242"/>
      <c r="O42" s="221"/>
    </row>
    <row r="43" spans="1:17" ht="31.5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6.89</v>
      </c>
      <c r="J43" s="10">
        <v>7.22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customHeight="1" x14ac:dyDescent="0.25">
      <c r="A44" s="211">
        <v>6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>
        <v>100</v>
      </c>
      <c r="J44" s="10">
        <v>100</v>
      </c>
      <c r="K44" s="11">
        <f>IF(J44/I44*100&gt;100,100,J44/I44*100)</f>
        <v>100</v>
      </c>
      <c r="L44" s="216">
        <f>(K44+K45+K46)/3</f>
        <v>99.683333333333337</v>
      </c>
      <c r="M44" s="222">
        <f>(L44+L47)/2</f>
        <v>99.841666666666669</v>
      </c>
      <c r="N44" s="242"/>
      <c r="O44" s="221"/>
    </row>
    <row r="45" spans="1:17" ht="69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>
        <v>90</v>
      </c>
      <c r="J45" s="10">
        <v>92.9</v>
      </c>
      <c r="K45" s="11">
        <f>IF(J45/I45*100&gt;100,100,J45/I45*100)</f>
        <v>100</v>
      </c>
      <c r="L45" s="216"/>
      <c r="M45" s="218"/>
      <c r="N45" s="242"/>
      <c r="O45" s="221"/>
    </row>
    <row r="46" spans="1:17" ht="8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>
        <v>100</v>
      </c>
      <c r="J46" s="10">
        <v>99.05</v>
      </c>
      <c r="K46" s="11">
        <f>IF(J46/I46*100&gt;100,100,J46/I46*100)</f>
        <v>99.05</v>
      </c>
      <c r="L46" s="216"/>
      <c r="M46" s="218"/>
      <c r="N46" s="242"/>
      <c r="O46" s="221"/>
    </row>
    <row r="47" spans="1:17" ht="31.5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>
        <v>1.67</v>
      </c>
      <c r="J47" s="10">
        <v>1.67</v>
      </c>
      <c r="K47" s="11">
        <f>IF(J47/I47*100&gt;100,100,J47/I47*100)</f>
        <v>100</v>
      </c>
      <c r="L47" s="11">
        <f>K47</f>
        <v>100</v>
      </c>
      <c r="M47" s="218"/>
      <c r="N47" s="242"/>
      <c r="O47" s="221"/>
    </row>
    <row r="48" spans="1:17" ht="66" customHeight="1" x14ac:dyDescent="0.25">
      <c r="A48" s="211">
        <v>7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99.683333333333337</v>
      </c>
      <c r="M48" s="222">
        <f>(L48+L51)/2</f>
        <v>99.841666666666669</v>
      </c>
      <c r="N48" s="242"/>
      <c r="O48" s="221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90</v>
      </c>
      <c r="J49" s="10">
        <v>95.5</v>
      </c>
      <c r="K49" s="11">
        <f t="shared" si="1"/>
        <v>100</v>
      </c>
      <c r="L49" s="216"/>
      <c r="M49" s="218"/>
      <c r="N49" s="242"/>
      <c r="O49" s="221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99.05</v>
      </c>
      <c r="K50" s="11">
        <f>IF(J50/I50*100&gt;100,100,J50/I50*100)</f>
        <v>99.05</v>
      </c>
      <c r="L50" s="216"/>
      <c r="M50" s="218"/>
      <c r="N50" s="242"/>
      <c r="O50" s="221"/>
    </row>
    <row r="51" spans="1:15" ht="30.75" customHeight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5</v>
      </c>
      <c r="J51" s="10">
        <v>5.22</v>
      </c>
      <c r="K51" s="11">
        <f t="shared" si="1"/>
        <v>100</v>
      </c>
      <c r="L51" s="11">
        <f>K51</f>
        <v>100</v>
      </c>
      <c r="M51" s="218"/>
      <c r="N51" s="242"/>
      <c r="O51" s="221"/>
    </row>
    <row r="52" spans="1:15" ht="0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31.5" hidden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68.2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customHeight="1" x14ac:dyDescent="0.25">
      <c r="A76" s="211">
        <v>8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99.683333333333337</v>
      </c>
      <c r="M76" s="222">
        <f>(L76+L79)/2</f>
        <v>99.841666666666669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90</v>
      </c>
      <c r="J77" s="10">
        <v>95.4</v>
      </c>
      <c r="K77" s="11">
        <f t="shared" si="1"/>
        <v>100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99.05</v>
      </c>
      <c r="K78" s="11">
        <f>IF(J78/I78*100&gt;100,100,J78/I78*100)</f>
        <v>99.05</v>
      </c>
      <c r="L78" s="216"/>
      <c r="M78" s="218"/>
      <c r="N78" s="242"/>
      <c r="O78" s="221"/>
    </row>
    <row r="79" spans="1:15" ht="29.25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538.33000000000004</v>
      </c>
      <c r="J79" s="10">
        <v>542.55999999999995</v>
      </c>
      <c r="K79" s="11">
        <f t="shared" si="1"/>
        <v>100</v>
      </c>
      <c r="L79" s="11">
        <f>K79</f>
        <v>100</v>
      </c>
      <c r="M79" s="218"/>
      <c r="N79" s="242"/>
      <c r="O79" s="221"/>
    </row>
    <row r="80" spans="1:15" ht="49.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42"/>
      <c r="O84" s="221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42"/>
      <c r="O85" s="221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42"/>
      <c r="O86" s="221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42"/>
      <c r="O87" s="221"/>
    </row>
    <row r="88" spans="1:15" ht="59.2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9</v>
      </c>
      <c r="B112" s="239"/>
      <c r="C112" s="219" t="s">
        <v>84</v>
      </c>
      <c r="D112" s="220" t="s">
        <v>85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100</v>
      </c>
      <c r="M112" s="222">
        <f>(L112+L115)/2</f>
        <v>100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100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29.25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72.11</v>
      </c>
      <c r="J115" s="10">
        <v>72.78</v>
      </c>
      <c r="K115" s="11">
        <f t="shared" si="1"/>
        <v>100</v>
      </c>
      <c r="L115" s="11">
        <f>K115</f>
        <v>100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10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13</v>
      </c>
      <c r="J124" s="10">
        <v>17.5</v>
      </c>
      <c r="K124" s="23">
        <f t="shared" si="1"/>
        <v>100</v>
      </c>
      <c r="L124" s="216">
        <f>(K124+K125+K126)/3</f>
        <v>100</v>
      </c>
      <c r="M124" s="217">
        <f>(L124+L127)/2</f>
        <v>95.074188814609499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2</v>
      </c>
      <c r="J125" s="10">
        <v>3.6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87.3</v>
      </c>
      <c r="K126" s="23">
        <f t="shared" si="1"/>
        <v>100</v>
      </c>
      <c r="L126" s="216"/>
      <c r="M126" s="218"/>
      <c r="N126" s="242"/>
      <c r="O126" s="221"/>
    </row>
    <row r="127" spans="1:15" ht="30" customHeight="1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30665</v>
      </c>
      <c r="J127" s="10">
        <v>27644</v>
      </c>
      <c r="K127" s="23">
        <f t="shared" si="1"/>
        <v>90.148377629218984</v>
      </c>
      <c r="L127" s="23">
        <f>K127</f>
        <v>90.148377629218984</v>
      </c>
      <c r="M127" s="218"/>
      <c r="N127" s="242"/>
      <c r="O127" s="221"/>
    </row>
    <row r="128" spans="1:15" ht="0.75" hidden="1" customHeight="1" x14ac:dyDescent="0.25">
      <c r="A128" s="211">
        <v>32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/>
      <c r="J128" s="10"/>
      <c r="K128" s="23" t="e">
        <f t="shared" ref="K128:K147" si="2">IF(J128/I128*100&gt;100,100,J128/I128*100)</f>
        <v>#DIV/0!</v>
      </c>
      <c r="L128" s="216" t="e">
        <f>(K128+K129+K130)/3</f>
        <v>#DIV/0!</v>
      </c>
      <c r="M128" s="217" t="e">
        <f>(L128+L131)/2</f>
        <v>#DIV/0!</v>
      </c>
      <c r="N128" s="242"/>
      <c r="O128" s="221"/>
    </row>
    <row r="129" spans="1:15" ht="83.25" hidden="1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/>
      <c r="J129" s="10"/>
      <c r="K129" s="23" t="e">
        <f t="shared" si="2"/>
        <v>#DIV/0!</v>
      </c>
      <c r="L129" s="216"/>
      <c r="M129" s="218"/>
      <c r="N129" s="242"/>
      <c r="O129" s="221"/>
    </row>
    <row r="130" spans="1:15" ht="66" hidden="1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/>
      <c r="J130" s="10"/>
      <c r="K130" s="23" t="e">
        <f t="shared" si="2"/>
        <v>#DIV/0!</v>
      </c>
      <c r="L130" s="216"/>
      <c r="M130" s="218"/>
      <c r="N130" s="242"/>
      <c r="O130" s="221"/>
    </row>
    <row r="131" spans="1:15" ht="31.5" hidden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/>
      <c r="J131" s="10"/>
      <c r="K131" s="23" t="e">
        <f t="shared" si="2"/>
        <v>#DIV/0!</v>
      </c>
      <c r="L131" s="23" t="e">
        <f>K131</f>
        <v>#DIV/0!</v>
      </c>
      <c r="M131" s="218"/>
      <c r="N131" s="242"/>
      <c r="O131" s="221"/>
    </row>
    <row r="132" spans="1:15" ht="84" customHeight="1" x14ac:dyDescent="0.25">
      <c r="A132" s="211">
        <v>11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1</v>
      </c>
      <c r="J132" s="10">
        <v>1.6</v>
      </c>
      <c r="K132" s="23">
        <f t="shared" si="2"/>
        <v>100</v>
      </c>
      <c r="L132" s="216">
        <f>(K132+K133+K134)/3</f>
        <v>100</v>
      </c>
      <c r="M132" s="217">
        <f>(L132+L135)/2</f>
        <v>97.140649149922723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1</v>
      </c>
      <c r="J133" s="10">
        <v>1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70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2588</v>
      </c>
      <c r="J135" s="10">
        <v>2440</v>
      </c>
      <c r="K135" s="23">
        <f t="shared" si="2"/>
        <v>94.281298299845446</v>
      </c>
      <c r="L135" s="23">
        <f>K135</f>
        <v>94.281298299845446</v>
      </c>
      <c r="M135" s="218"/>
      <c r="N135" s="242"/>
      <c r="O135" s="221"/>
    </row>
    <row r="136" spans="1:15" ht="82.5" customHeight="1" x14ac:dyDescent="0.25">
      <c r="A136" s="211">
        <v>12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5</v>
      </c>
      <c r="J136" s="10">
        <v>5.5</v>
      </c>
      <c r="K136" s="23">
        <f t="shared" si="2"/>
        <v>100</v>
      </c>
      <c r="L136" s="216">
        <f>(K136+K137+K138)/3</f>
        <v>100</v>
      </c>
      <c r="M136" s="217">
        <f>(L136+L139)/2</f>
        <v>96.470588235294116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1</v>
      </c>
      <c r="J137" s="10">
        <v>2.2999999999999998</v>
      </c>
      <c r="K137" s="23">
        <f t="shared" si="2"/>
        <v>100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70</v>
      </c>
      <c r="J138" s="10">
        <v>100</v>
      </c>
      <c r="K138" s="23">
        <f t="shared" si="2"/>
        <v>100</v>
      </c>
      <c r="L138" s="216"/>
      <c r="M138" s="218"/>
      <c r="N138" s="242"/>
      <c r="O138" s="221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4420</v>
      </c>
      <c r="J139" s="10">
        <v>4108</v>
      </c>
      <c r="K139" s="23">
        <f t="shared" si="2"/>
        <v>92.941176470588232</v>
      </c>
      <c r="L139" s="23">
        <f>K139</f>
        <v>92.941176470588232</v>
      </c>
      <c r="M139" s="218"/>
      <c r="N139" s="242"/>
      <c r="O139" s="221"/>
    </row>
    <row r="140" spans="1:15" ht="80.25" hidden="1" customHeight="1" x14ac:dyDescent="0.25">
      <c r="A140" s="211">
        <v>35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/>
      <c r="J140" s="10"/>
      <c r="K140" s="23" t="e">
        <f t="shared" si="2"/>
        <v>#DIV/0!</v>
      </c>
      <c r="L140" s="216" t="e">
        <f>(K140+K141+K142)/3</f>
        <v>#DIV/0!</v>
      </c>
      <c r="M140" s="217" t="e">
        <f>(L140+L143)/2</f>
        <v>#DIV/0!</v>
      </c>
      <c r="N140" s="243"/>
      <c r="O140" s="221"/>
    </row>
    <row r="141" spans="1:15" ht="80.25" hidden="1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/>
      <c r="J141" s="10"/>
      <c r="K141" s="23" t="e">
        <f t="shared" si="2"/>
        <v>#DIV/0!</v>
      </c>
      <c r="L141" s="216"/>
      <c r="M141" s="218"/>
      <c r="N141" s="243"/>
      <c r="O141" s="221"/>
    </row>
    <row r="142" spans="1:15" ht="72" hidden="1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/>
      <c r="J142" s="10"/>
      <c r="K142" s="23" t="e">
        <f t="shared" si="2"/>
        <v>#DIV/0!</v>
      </c>
      <c r="L142" s="216"/>
      <c r="M142" s="218"/>
      <c r="N142" s="243"/>
      <c r="O142" s="221"/>
    </row>
    <row r="143" spans="1:15" ht="31.5" hidden="1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/>
      <c r="J143" s="10"/>
      <c r="K143" s="23" t="e">
        <f t="shared" si="2"/>
        <v>#DIV/0!</v>
      </c>
      <c r="L143" s="23" t="e">
        <f>K143</f>
        <v>#DIV/0!</v>
      </c>
      <c r="M143" s="218"/>
      <c r="N143" s="243"/>
      <c r="O143" s="221"/>
    </row>
    <row r="144" spans="1:15" ht="80.25" customHeight="1" x14ac:dyDescent="0.25">
      <c r="A144" s="211">
        <v>13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1</v>
      </c>
      <c r="J144" s="10">
        <v>2.4</v>
      </c>
      <c r="K144" s="23">
        <f t="shared" si="2"/>
        <v>100</v>
      </c>
      <c r="L144" s="216">
        <f>(K144+K145+K146)/3</f>
        <v>100</v>
      </c>
      <c r="M144" s="217">
        <f>(L144+L147)/2</f>
        <v>96.210268948655255</v>
      </c>
      <c r="N144" s="243"/>
      <c r="O144" s="221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1</v>
      </c>
      <c r="J145" s="10">
        <v>1</v>
      </c>
      <c r="K145" s="23">
        <f t="shared" si="2"/>
        <v>100</v>
      </c>
      <c r="L145" s="216"/>
      <c r="M145" s="218"/>
      <c r="N145" s="243"/>
      <c r="O145" s="221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70</v>
      </c>
      <c r="J146" s="10">
        <v>100</v>
      </c>
      <c r="K146" s="23">
        <f t="shared" si="2"/>
        <v>100</v>
      </c>
      <c r="L146" s="216"/>
      <c r="M146" s="218"/>
      <c r="N146" s="243"/>
      <c r="O146" s="221"/>
    </row>
    <row r="147" spans="1:15" ht="31.5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>
        <v>4908</v>
      </c>
      <c r="J147" s="10">
        <v>4536</v>
      </c>
      <c r="K147" s="23">
        <f t="shared" si="2"/>
        <v>92.420537897310524</v>
      </c>
      <c r="L147" s="23">
        <f>K147</f>
        <v>92.420537897310524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customFormat="1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"/>
    </row>
    <row r="152" spans="1:15" ht="20.25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20.25" customHeight="1" x14ac:dyDescent="0.25"/>
    <row r="154" spans="1:15" ht="20.25" customHeight="1" x14ac:dyDescent="0.25">
      <c r="B154" s="28" t="s">
        <v>107</v>
      </c>
    </row>
    <row r="155" spans="1:15" ht="20.25" customHeight="1" x14ac:dyDescent="0.25">
      <c r="B155" s="28" t="s">
        <v>108</v>
      </c>
    </row>
    <row r="156" spans="1:15" ht="20.25" customHeight="1" x14ac:dyDescent="0.25"/>
    <row r="157" spans="1:15" ht="20.25" customHeight="1" x14ac:dyDescent="0.25"/>
    <row r="158" spans="1:15" ht="20.25" customHeight="1" x14ac:dyDescent="0.25"/>
    <row r="159" spans="1:15" ht="20.25" customHeight="1" x14ac:dyDescent="0.25">
      <c r="D159" s="34" t="s">
        <v>109</v>
      </c>
    </row>
    <row r="160" spans="1:15" ht="20.25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84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149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150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97.019607843137251</v>
      </c>
      <c r="M4" s="222">
        <f>(L4+L7)/2</f>
        <v>98.509803921568619</v>
      </c>
      <c r="N4" s="265" t="s">
        <v>23</v>
      </c>
      <c r="O4" s="268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85</v>
      </c>
      <c r="J5" s="10">
        <v>77.400000000000006</v>
      </c>
      <c r="K5" s="11">
        <f t="shared" si="0"/>
        <v>91.058823529411768</v>
      </c>
      <c r="L5" s="236"/>
      <c r="M5" s="218"/>
      <c r="N5" s="266"/>
      <c r="O5" s="269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66"/>
      <c r="O6" s="269"/>
    </row>
    <row r="7" spans="1:17" ht="33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9.7799999999999994</v>
      </c>
      <c r="J7" s="10">
        <v>11.33</v>
      </c>
      <c r="K7" s="11">
        <f t="shared" si="0"/>
        <v>100</v>
      </c>
      <c r="L7" s="11">
        <f>K7</f>
        <v>100</v>
      </c>
      <c r="M7" s="218"/>
      <c r="N7" s="266"/>
      <c r="O7" s="269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66"/>
      <c r="O8" s="269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66"/>
      <c r="O9" s="269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66"/>
      <c r="O10" s="269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66"/>
      <c r="O11" s="269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100</v>
      </c>
      <c r="M12" s="222">
        <f>(L12+L15)/2</f>
        <v>100</v>
      </c>
      <c r="N12" s="266"/>
      <c r="O12" s="269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80</v>
      </c>
      <c r="J13" s="10">
        <v>86.7</v>
      </c>
      <c r="K13" s="11">
        <f t="shared" si="0"/>
        <v>100</v>
      </c>
      <c r="L13" s="236"/>
      <c r="M13" s="218"/>
      <c r="N13" s="266"/>
      <c r="O13" s="269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66"/>
      <c r="O14" s="269"/>
    </row>
    <row r="15" spans="1:17" ht="33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3.11</v>
      </c>
      <c r="J15" s="10">
        <v>3.11</v>
      </c>
      <c r="K15" s="11">
        <f t="shared" si="0"/>
        <v>100</v>
      </c>
      <c r="L15" s="11">
        <f>K15</f>
        <v>100</v>
      </c>
      <c r="M15" s="218"/>
      <c r="N15" s="266"/>
      <c r="O15" s="269"/>
    </row>
    <row r="16" spans="1:17" ht="68.25" customHeight="1" x14ac:dyDescent="0.25">
      <c r="A16" s="211">
        <v>3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>
        <v>100</v>
      </c>
      <c r="J16" s="10">
        <v>100</v>
      </c>
      <c r="K16" s="11">
        <f t="shared" si="0"/>
        <v>100</v>
      </c>
      <c r="L16" s="216">
        <f>(K16+K17+K18)/3</f>
        <v>100</v>
      </c>
      <c r="M16" s="222">
        <f>(L16+L19)/2</f>
        <v>100</v>
      </c>
      <c r="N16" s="266"/>
      <c r="O16" s="269"/>
    </row>
    <row r="17" spans="1:15" ht="69.75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>
        <v>80</v>
      </c>
      <c r="J17" s="10">
        <v>100</v>
      </c>
      <c r="K17" s="11">
        <f t="shared" si="0"/>
        <v>100</v>
      </c>
      <c r="L17" s="236"/>
      <c r="M17" s="218"/>
      <c r="N17" s="266"/>
      <c r="O17" s="269"/>
    </row>
    <row r="18" spans="1:15" ht="114.75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>
        <v>100</v>
      </c>
      <c r="J18" s="10">
        <v>100</v>
      </c>
      <c r="K18" s="11">
        <f t="shared" si="0"/>
        <v>100</v>
      </c>
      <c r="L18" s="236"/>
      <c r="M18" s="218"/>
      <c r="N18" s="266"/>
      <c r="O18" s="269"/>
    </row>
    <row r="19" spans="1:15" ht="32.25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>
        <v>1</v>
      </c>
      <c r="J19" s="10">
        <v>1</v>
      </c>
      <c r="K19" s="11">
        <f t="shared" si="0"/>
        <v>100</v>
      </c>
      <c r="L19" s="11">
        <f>K19</f>
        <v>100</v>
      </c>
      <c r="M19" s="218"/>
      <c r="N19" s="266"/>
      <c r="O19" s="269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66"/>
      <c r="O20" s="269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66"/>
      <c r="O21" s="269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66"/>
      <c r="O22" s="269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66"/>
      <c r="O23" s="269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66"/>
      <c r="O24" s="269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66"/>
      <c r="O25" s="269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66"/>
      <c r="O26" s="269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66"/>
      <c r="O27" s="269"/>
    </row>
    <row r="28" spans="1:15" ht="69" customHeight="1" x14ac:dyDescent="0.25">
      <c r="A28" s="211">
        <v>4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>
        <v>100</v>
      </c>
      <c r="J28" s="10">
        <v>100</v>
      </c>
      <c r="K28" s="11">
        <f t="shared" si="0"/>
        <v>100</v>
      </c>
      <c r="L28" s="216">
        <f>(K28+K29+K30)/3</f>
        <v>100</v>
      </c>
      <c r="M28" s="222">
        <f>(L28+L31)/2</f>
        <v>100</v>
      </c>
      <c r="N28" s="266"/>
      <c r="O28" s="269"/>
    </row>
    <row r="29" spans="1:15" ht="70.5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>
        <v>85</v>
      </c>
      <c r="J29" s="10">
        <v>86.7</v>
      </c>
      <c r="K29" s="11">
        <f t="shared" si="0"/>
        <v>100</v>
      </c>
      <c r="L29" s="236"/>
      <c r="M29" s="218"/>
      <c r="N29" s="266"/>
      <c r="O29" s="269"/>
    </row>
    <row r="30" spans="1:15" ht="119.25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>
        <v>100</v>
      </c>
      <c r="J30" s="10">
        <v>100</v>
      </c>
      <c r="K30" s="11">
        <f t="shared" si="0"/>
        <v>100</v>
      </c>
      <c r="L30" s="236"/>
      <c r="M30" s="218"/>
      <c r="N30" s="266"/>
      <c r="O30" s="269"/>
    </row>
    <row r="31" spans="1:15" ht="31.5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>
        <v>1</v>
      </c>
      <c r="J31" s="10">
        <v>1</v>
      </c>
      <c r="K31" s="11">
        <f t="shared" si="0"/>
        <v>100</v>
      </c>
      <c r="L31" s="11">
        <f>K31</f>
        <v>100</v>
      </c>
      <c r="M31" s="218"/>
      <c r="N31" s="266"/>
      <c r="O31" s="269"/>
    </row>
    <row r="32" spans="1:15" ht="0.7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66"/>
      <c r="O32" s="269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66"/>
      <c r="O33" s="269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66"/>
      <c r="O34" s="269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66"/>
      <c r="O35" s="269"/>
    </row>
    <row r="36" spans="1:17" ht="68.25" customHeight="1" x14ac:dyDescent="0.25">
      <c r="A36" s="211">
        <v>5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97.019607843137251</v>
      </c>
      <c r="M36" s="222">
        <f>(L36+L39)/2</f>
        <v>98.314706932778705</v>
      </c>
      <c r="N36" s="266"/>
      <c r="O36" s="269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85</v>
      </c>
      <c r="J37" s="10">
        <v>77.400000000000006</v>
      </c>
      <c r="K37" s="11">
        <f>IF(J37/I37*100&gt;100,100,J37/I37*100)</f>
        <v>91.058823529411768</v>
      </c>
      <c r="L37" s="236"/>
      <c r="M37" s="218"/>
      <c r="N37" s="266"/>
      <c r="O37" s="269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66"/>
      <c r="O38" s="269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625.33000000000004</v>
      </c>
      <c r="J39" s="10">
        <v>622.89</v>
      </c>
      <c r="K39" s="11">
        <f>IF(J39/I39*100&gt;100,100,J39/I39*100)</f>
        <v>99.609806022420159</v>
      </c>
      <c r="L39" s="11">
        <f>K39</f>
        <v>99.609806022420159</v>
      </c>
      <c r="M39" s="218"/>
      <c r="N39" s="266"/>
      <c r="O39" s="269"/>
    </row>
    <row r="40" spans="1:17" ht="66" customHeight="1" x14ac:dyDescent="0.3">
      <c r="A40" s="211">
        <v>6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96.463022508038591</v>
      </c>
      <c r="N40" s="266"/>
      <c r="O40" s="269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90</v>
      </c>
      <c r="J41" s="10">
        <v>90.3</v>
      </c>
      <c r="K41" s="11">
        <f t="shared" si="0"/>
        <v>100</v>
      </c>
      <c r="L41" s="216"/>
      <c r="M41" s="218"/>
      <c r="N41" s="266"/>
      <c r="O41" s="269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66"/>
      <c r="O42" s="269"/>
    </row>
    <row r="43" spans="1:17" ht="30" customHeight="1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6.22</v>
      </c>
      <c r="J43" s="10">
        <v>5.78</v>
      </c>
      <c r="K43" s="11">
        <f t="shared" si="0"/>
        <v>92.926045016077168</v>
      </c>
      <c r="L43" s="11">
        <f>K43</f>
        <v>92.926045016077168</v>
      </c>
      <c r="M43" s="218"/>
      <c r="N43" s="266"/>
      <c r="O43" s="269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66"/>
      <c r="O44" s="269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66"/>
      <c r="O45" s="269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66"/>
      <c r="O46" s="269"/>
    </row>
    <row r="47" spans="1:17" ht="31.5" hidden="1" customHeight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66"/>
      <c r="O47" s="269"/>
    </row>
    <row r="48" spans="1:17" ht="66" customHeight="1" x14ac:dyDescent="0.25">
      <c r="A48" s="211">
        <v>7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100</v>
      </c>
      <c r="M48" s="222">
        <f>(L48+L51)/2</f>
        <v>100</v>
      </c>
      <c r="N48" s="266"/>
      <c r="O48" s="269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85</v>
      </c>
      <c r="J49" s="10">
        <v>90.3</v>
      </c>
      <c r="K49" s="11">
        <f t="shared" si="1"/>
        <v>100</v>
      </c>
      <c r="L49" s="216"/>
      <c r="M49" s="218"/>
      <c r="N49" s="266"/>
      <c r="O49" s="269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100</v>
      </c>
      <c r="K50" s="11">
        <f>IF(J50/I50*100&gt;100,100,J50/I50*100)</f>
        <v>100</v>
      </c>
      <c r="L50" s="216"/>
      <c r="M50" s="218"/>
      <c r="N50" s="266"/>
      <c r="O50" s="269"/>
    </row>
    <row r="51" spans="1:15" ht="31.5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3.67</v>
      </c>
      <c r="J51" s="10">
        <v>3.67</v>
      </c>
      <c r="K51" s="11">
        <f t="shared" si="1"/>
        <v>100</v>
      </c>
      <c r="L51" s="11">
        <f>K51</f>
        <v>100</v>
      </c>
      <c r="M51" s="218"/>
      <c r="N51" s="266"/>
      <c r="O51" s="269"/>
    </row>
    <row r="52" spans="1:15" ht="66.75" customHeight="1" x14ac:dyDescent="0.25">
      <c r="A52" s="211">
        <v>8</v>
      </c>
      <c r="B52" s="239"/>
      <c r="C52" s="219" t="s">
        <v>53</v>
      </c>
      <c r="D52" s="220" t="s">
        <v>151</v>
      </c>
      <c r="E52" s="221" t="s">
        <v>19</v>
      </c>
      <c r="F52" s="7" t="s">
        <v>20</v>
      </c>
      <c r="G52" s="8" t="s">
        <v>21</v>
      </c>
      <c r="H52" s="9" t="s">
        <v>22</v>
      </c>
      <c r="I52" s="10">
        <v>100</v>
      </c>
      <c r="J52" s="10">
        <v>100</v>
      </c>
      <c r="K52" s="11">
        <f t="shared" si="1"/>
        <v>100</v>
      </c>
      <c r="L52" s="216">
        <f>(K52+K53+K54)/3</f>
        <v>100</v>
      </c>
      <c r="M52" s="222">
        <f>(L52+L55)/2</f>
        <v>100</v>
      </c>
      <c r="N52" s="266"/>
      <c r="O52" s="269"/>
    </row>
    <row r="53" spans="1:15" ht="68.25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>
        <v>85</v>
      </c>
      <c r="J53" s="10">
        <v>100</v>
      </c>
      <c r="K53" s="11">
        <f t="shared" si="1"/>
        <v>100</v>
      </c>
      <c r="L53" s="216"/>
      <c r="M53" s="218"/>
      <c r="N53" s="266"/>
      <c r="O53" s="269"/>
    </row>
    <row r="54" spans="1:15" ht="82.5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>
        <v>100</v>
      </c>
      <c r="J54" s="10">
        <v>100</v>
      </c>
      <c r="K54" s="11">
        <f t="shared" si="1"/>
        <v>100</v>
      </c>
      <c r="L54" s="216"/>
      <c r="M54" s="218"/>
      <c r="N54" s="266"/>
      <c r="O54" s="269"/>
    </row>
    <row r="55" spans="1:15" ht="31.5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>
        <v>1</v>
      </c>
      <c r="J55" s="10">
        <v>1</v>
      </c>
      <c r="K55" s="11">
        <f t="shared" si="1"/>
        <v>100</v>
      </c>
      <c r="L55" s="11">
        <f>K55</f>
        <v>100</v>
      </c>
      <c r="M55" s="218"/>
      <c r="N55" s="266"/>
      <c r="O55" s="269"/>
    </row>
    <row r="56" spans="1:15" ht="68.2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66"/>
      <c r="O56" s="269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66"/>
      <c r="O57" s="269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66"/>
      <c r="O58" s="269"/>
    </row>
    <row r="59" spans="1:15" ht="31.5" hidden="1" customHeight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66"/>
      <c r="O59" s="269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66"/>
      <c r="O60" s="269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66"/>
      <c r="O61" s="269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66"/>
      <c r="O62" s="269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66"/>
      <c r="O63" s="269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66"/>
      <c r="O64" s="269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66"/>
      <c r="O65" s="269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66"/>
      <c r="O66" s="269"/>
    </row>
    <row r="67" spans="1:15" ht="31.5" hidden="1" customHeight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66"/>
      <c r="O67" s="269"/>
    </row>
    <row r="68" spans="1:15" ht="67.5" customHeight="1" x14ac:dyDescent="0.25">
      <c r="A68" s="211">
        <v>9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>
        <v>100</v>
      </c>
      <c r="J68" s="10">
        <v>100</v>
      </c>
      <c r="K68" s="11">
        <f t="shared" si="1"/>
        <v>100</v>
      </c>
      <c r="L68" s="216">
        <f>(K68+K69+K70)/3</f>
        <v>100</v>
      </c>
      <c r="M68" s="222">
        <f>(L68+L71)/2</f>
        <v>100</v>
      </c>
      <c r="N68" s="266"/>
      <c r="O68" s="269"/>
    </row>
    <row r="69" spans="1:15" ht="69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>
        <v>90</v>
      </c>
      <c r="J69" s="10">
        <v>95.8</v>
      </c>
      <c r="K69" s="11">
        <f t="shared" si="1"/>
        <v>100</v>
      </c>
      <c r="L69" s="216"/>
      <c r="M69" s="218"/>
      <c r="N69" s="266"/>
      <c r="O69" s="269"/>
    </row>
    <row r="70" spans="1:15" ht="80.25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>
        <v>100</v>
      </c>
      <c r="J70" s="10">
        <v>100</v>
      </c>
      <c r="K70" s="11">
        <f t="shared" si="1"/>
        <v>100</v>
      </c>
      <c r="L70" s="216"/>
      <c r="M70" s="218"/>
      <c r="N70" s="266"/>
      <c r="O70" s="269"/>
    </row>
    <row r="71" spans="1:15" ht="30" customHeight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>
        <v>1.67</v>
      </c>
      <c r="J71" s="10">
        <v>1.78</v>
      </c>
      <c r="K71" s="11">
        <f t="shared" si="1"/>
        <v>100</v>
      </c>
      <c r="L71" s="11">
        <f>K71</f>
        <v>100</v>
      </c>
      <c r="M71" s="218"/>
      <c r="N71" s="266"/>
      <c r="O71" s="269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66"/>
      <c r="O72" s="269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66"/>
      <c r="O73" s="269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66"/>
      <c r="O74" s="269"/>
    </row>
    <row r="75" spans="1:15" ht="31.5" hidden="1" customHeight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66"/>
      <c r="O75" s="269"/>
    </row>
    <row r="76" spans="1:15" ht="67.5" customHeight="1" x14ac:dyDescent="0.25">
      <c r="A76" s="211">
        <v>10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98.096666666666678</v>
      </c>
      <c r="M76" s="222">
        <f>(L76+L79)/2</f>
        <v>98.934938433039122</v>
      </c>
      <c r="N76" s="266"/>
      <c r="O76" s="269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90</v>
      </c>
      <c r="J77" s="10">
        <v>90.6</v>
      </c>
      <c r="K77" s="11">
        <f t="shared" si="1"/>
        <v>100</v>
      </c>
      <c r="L77" s="216"/>
      <c r="M77" s="218"/>
      <c r="N77" s="266"/>
      <c r="O77" s="269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94.29</v>
      </c>
      <c r="K78" s="11">
        <f>IF(J78/I78*100&gt;100,100,J78/I78*100)</f>
        <v>94.29</v>
      </c>
      <c r="L78" s="216"/>
      <c r="M78" s="218"/>
      <c r="N78" s="266"/>
      <c r="O78" s="269"/>
    </row>
    <row r="79" spans="1:15" ht="30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489.44</v>
      </c>
      <c r="J79" s="10">
        <v>488.33</v>
      </c>
      <c r="K79" s="11">
        <f t="shared" si="1"/>
        <v>99.773210199411565</v>
      </c>
      <c r="L79" s="11">
        <f>K79</f>
        <v>99.773210199411565</v>
      </c>
      <c r="M79" s="218"/>
      <c r="N79" s="266"/>
      <c r="O79" s="269"/>
    </row>
    <row r="80" spans="1:15" ht="63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66"/>
      <c r="O80" s="269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66"/>
      <c r="O81" s="269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66"/>
      <c r="O82" s="269"/>
    </row>
    <row r="83" spans="1:15" ht="31.5" hidden="1" customHeight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66"/>
      <c r="O83" s="269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66"/>
      <c r="O84" s="269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66"/>
      <c r="O85" s="269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66"/>
      <c r="O86" s="269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66"/>
      <c r="O87" s="269"/>
    </row>
    <row r="88" spans="1:15" ht="46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66"/>
      <c r="O88" s="269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66"/>
      <c r="O89" s="269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66"/>
      <c r="O90" s="269"/>
    </row>
    <row r="91" spans="1:15" ht="31.5" hidden="1" customHeight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66"/>
      <c r="O91" s="269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66"/>
      <c r="O92" s="269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66"/>
      <c r="O93" s="269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66"/>
      <c r="O94" s="269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66"/>
      <c r="O95" s="269"/>
    </row>
    <row r="96" spans="1:15" ht="34.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66"/>
      <c r="O96" s="269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66"/>
      <c r="O97" s="269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66"/>
      <c r="O98" s="269"/>
    </row>
    <row r="99" spans="1:15" ht="31.5" hidden="1" customHeight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66"/>
      <c r="O99" s="269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66"/>
      <c r="O100" s="269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66"/>
      <c r="O101" s="269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66"/>
      <c r="O102" s="269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66"/>
      <c r="O103" s="269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66"/>
      <c r="O104" s="269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66"/>
      <c r="O105" s="269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66"/>
      <c r="O106" s="269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66"/>
      <c r="O107" s="269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66"/>
      <c r="O108" s="269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66"/>
      <c r="O109" s="269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66"/>
      <c r="O110" s="269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66"/>
      <c r="O111" s="269"/>
    </row>
    <row r="112" spans="1:15" ht="72" customHeight="1" x14ac:dyDescent="0.25">
      <c r="A112" s="211">
        <v>11</v>
      </c>
      <c r="B112" s="239"/>
      <c r="C112" s="219" t="s">
        <v>84</v>
      </c>
      <c r="D112" s="220" t="s">
        <v>85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97.244897959183675</v>
      </c>
      <c r="M112" s="222">
        <f>(L112+L115)/2</f>
        <v>98.622448979591837</v>
      </c>
      <c r="N112" s="266"/>
      <c r="O112" s="269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89.9</v>
      </c>
      <c r="K113" s="11">
        <f t="shared" si="1"/>
        <v>91.734693877551024</v>
      </c>
      <c r="L113" s="216"/>
      <c r="M113" s="222"/>
      <c r="N113" s="266"/>
      <c r="O113" s="269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66"/>
      <c r="O114" s="269"/>
    </row>
    <row r="115" spans="1:15" ht="30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26.78</v>
      </c>
      <c r="J115" s="10">
        <v>26.78</v>
      </c>
      <c r="K115" s="11">
        <f t="shared" si="1"/>
        <v>100</v>
      </c>
      <c r="L115" s="11">
        <f>K115</f>
        <v>100</v>
      </c>
      <c r="M115" s="222"/>
      <c r="N115" s="266"/>
      <c r="O115" s="269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66"/>
      <c r="O116" s="269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66"/>
      <c r="O117" s="269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66"/>
      <c r="O118" s="269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66"/>
      <c r="O119" s="269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66"/>
      <c r="O120" s="269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66"/>
      <c r="O121" s="269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66"/>
      <c r="O122" s="269"/>
    </row>
    <row r="123" spans="1:15" ht="31.5" hidden="1" customHeight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66"/>
      <c r="O123" s="269"/>
    </row>
    <row r="124" spans="1:15" ht="82.5" customHeight="1" x14ac:dyDescent="0.25">
      <c r="A124" s="211">
        <v>12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34</v>
      </c>
      <c r="J124" s="10">
        <v>32</v>
      </c>
      <c r="K124" s="23">
        <f t="shared" si="1"/>
        <v>94.117647058823522</v>
      </c>
      <c r="L124" s="216">
        <f>(K124+K125+K126)/3</f>
        <v>96.467787114845933</v>
      </c>
      <c r="M124" s="217">
        <f>(L124+L127)/2</f>
        <v>93.609944454946259</v>
      </c>
      <c r="N124" s="266"/>
      <c r="O124" s="269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10</v>
      </c>
      <c r="J125" s="10">
        <v>16.100000000000001</v>
      </c>
      <c r="K125" s="23">
        <f t="shared" si="1"/>
        <v>100</v>
      </c>
      <c r="L125" s="216"/>
      <c r="M125" s="218"/>
      <c r="N125" s="266"/>
      <c r="O125" s="269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66.7</v>
      </c>
      <c r="K126" s="23">
        <f t="shared" si="1"/>
        <v>95.285714285714278</v>
      </c>
      <c r="L126" s="216"/>
      <c r="M126" s="218"/>
      <c r="N126" s="266"/>
      <c r="O126" s="269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35208</v>
      </c>
      <c r="J127" s="10">
        <v>31952</v>
      </c>
      <c r="K127" s="23">
        <f t="shared" si="1"/>
        <v>90.752101795046585</v>
      </c>
      <c r="L127" s="23">
        <f>K127</f>
        <v>90.752101795046585</v>
      </c>
      <c r="M127" s="218"/>
      <c r="N127" s="266"/>
      <c r="O127" s="269"/>
    </row>
    <row r="128" spans="1:15" ht="81" customHeight="1" x14ac:dyDescent="0.25">
      <c r="A128" s="211">
        <v>13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>
        <v>4</v>
      </c>
      <c r="J128" s="10">
        <v>4.5</v>
      </c>
      <c r="K128" s="23">
        <f t="shared" ref="K128:K147" si="2">IF(J128/I128*100&gt;100,100,J128/I128*100)</f>
        <v>100</v>
      </c>
      <c r="L128" s="216">
        <f>(K128+K129+K130)/3</f>
        <v>100</v>
      </c>
      <c r="M128" s="217">
        <f>(L128+L131)/2</f>
        <v>96.121707538601271</v>
      </c>
      <c r="N128" s="266"/>
      <c r="O128" s="269"/>
    </row>
    <row r="129" spans="1:15" ht="83.25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>
        <v>1</v>
      </c>
      <c r="J129" s="10">
        <v>2.2999999999999998</v>
      </c>
      <c r="K129" s="23">
        <f t="shared" si="2"/>
        <v>100</v>
      </c>
      <c r="L129" s="216"/>
      <c r="M129" s="218"/>
      <c r="N129" s="266"/>
      <c r="O129" s="269"/>
    </row>
    <row r="130" spans="1:15" ht="66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>
        <v>70</v>
      </c>
      <c r="J130" s="10">
        <v>100</v>
      </c>
      <c r="K130" s="23">
        <f t="shared" si="2"/>
        <v>100</v>
      </c>
      <c r="L130" s="216"/>
      <c r="M130" s="218"/>
      <c r="N130" s="266"/>
      <c r="O130" s="269"/>
    </row>
    <row r="131" spans="1:15" ht="30.75" customHeight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>
        <v>5505</v>
      </c>
      <c r="J131" s="10">
        <v>5078</v>
      </c>
      <c r="K131" s="23">
        <f t="shared" si="2"/>
        <v>92.243415077202542</v>
      </c>
      <c r="L131" s="23">
        <f>K131</f>
        <v>92.243415077202542</v>
      </c>
      <c r="M131" s="218"/>
      <c r="N131" s="266"/>
      <c r="O131" s="269"/>
    </row>
    <row r="132" spans="1:15" ht="84" hidden="1" customHeight="1" x14ac:dyDescent="0.25">
      <c r="A132" s="211">
        <v>33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/>
      <c r="J132" s="10"/>
      <c r="K132" s="23" t="e">
        <f t="shared" si="2"/>
        <v>#DIV/0!</v>
      </c>
      <c r="L132" s="216" t="e">
        <f>(K132+K133+K134)/3</f>
        <v>#DIV/0!</v>
      </c>
      <c r="M132" s="217" t="e">
        <f>(L132+L135)/2</f>
        <v>#DIV/0!</v>
      </c>
      <c r="N132" s="266"/>
      <c r="O132" s="269"/>
    </row>
    <row r="133" spans="1:15" ht="85.5" hidden="1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/>
      <c r="J133" s="10"/>
      <c r="K133" s="23" t="e">
        <f t="shared" si="2"/>
        <v>#DIV/0!</v>
      </c>
      <c r="L133" s="216"/>
      <c r="M133" s="218"/>
      <c r="N133" s="266"/>
      <c r="O133" s="269"/>
    </row>
    <row r="134" spans="1:15" ht="69.75" hidden="1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/>
      <c r="J134" s="10"/>
      <c r="K134" s="23" t="e">
        <f t="shared" si="2"/>
        <v>#DIV/0!</v>
      </c>
      <c r="L134" s="216"/>
      <c r="M134" s="218"/>
      <c r="N134" s="266"/>
      <c r="O134" s="269"/>
    </row>
    <row r="135" spans="1:15" ht="31.5" hidden="1" customHeight="1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/>
      <c r="J135" s="10"/>
      <c r="K135" s="23" t="e">
        <f t="shared" si="2"/>
        <v>#DIV/0!</v>
      </c>
      <c r="L135" s="23" t="e">
        <f>K135</f>
        <v>#DIV/0!</v>
      </c>
      <c r="M135" s="218"/>
      <c r="N135" s="266"/>
      <c r="O135" s="269"/>
    </row>
    <row r="136" spans="1:15" ht="82.5" customHeight="1" x14ac:dyDescent="0.25">
      <c r="A136" s="211">
        <v>14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3</v>
      </c>
      <c r="J136" s="10">
        <v>3.4</v>
      </c>
      <c r="K136" s="23">
        <f t="shared" si="2"/>
        <v>100</v>
      </c>
      <c r="L136" s="216">
        <f>(K136+K137+K138)/3</f>
        <v>100</v>
      </c>
      <c r="M136" s="217">
        <f>(L136+L139)/2</f>
        <v>100</v>
      </c>
      <c r="N136" s="266"/>
      <c r="O136" s="269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1</v>
      </c>
      <c r="J137" s="10">
        <v>4.7</v>
      </c>
      <c r="K137" s="23">
        <f t="shared" si="2"/>
        <v>100</v>
      </c>
      <c r="L137" s="216"/>
      <c r="M137" s="218"/>
      <c r="N137" s="266"/>
      <c r="O137" s="269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70</v>
      </c>
      <c r="J138" s="10">
        <v>100</v>
      </c>
      <c r="K138" s="23">
        <f t="shared" si="2"/>
        <v>100</v>
      </c>
      <c r="L138" s="216"/>
      <c r="M138" s="218"/>
      <c r="N138" s="266"/>
      <c r="O138" s="269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2160</v>
      </c>
      <c r="J139" s="10">
        <v>2160</v>
      </c>
      <c r="K139" s="23">
        <f t="shared" si="2"/>
        <v>100</v>
      </c>
      <c r="L139" s="23">
        <f>K139</f>
        <v>100</v>
      </c>
      <c r="M139" s="218"/>
      <c r="N139" s="266"/>
      <c r="O139" s="269"/>
    </row>
    <row r="140" spans="1:15" ht="80.25" customHeight="1" x14ac:dyDescent="0.25">
      <c r="A140" s="211">
        <v>15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27</v>
      </c>
      <c r="J140" s="10">
        <v>25.7</v>
      </c>
      <c r="K140" s="23">
        <f t="shared" si="2"/>
        <v>95.18518518518519</v>
      </c>
      <c r="L140" s="216">
        <f>(K140+K141+K142)/3</f>
        <v>98.395061728395078</v>
      </c>
      <c r="M140" s="217">
        <f>(L140+L143)/2</f>
        <v>95.040985655020762</v>
      </c>
      <c r="N140" s="266"/>
      <c r="O140" s="269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10</v>
      </c>
      <c r="J141" s="10">
        <v>19.2</v>
      </c>
      <c r="K141" s="23">
        <f t="shared" si="2"/>
        <v>100</v>
      </c>
      <c r="L141" s="216"/>
      <c r="M141" s="218"/>
      <c r="N141" s="266"/>
      <c r="O141" s="269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70</v>
      </c>
      <c r="J142" s="10">
        <v>81.099999999999994</v>
      </c>
      <c r="K142" s="23">
        <f t="shared" si="2"/>
        <v>100</v>
      </c>
      <c r="L142" s="216"/>
      <c r="M142" s="218"/>
      <c r="N142" s="266"/>
      <c r="O142" s="269"/>
    </row>
    <row r="143" spans="1:15" ht="31.5" customHeight="1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29640</v>
      </c>
      <c r="J143" s="10">
        <v>27176</v>
      </c>
      <c r="K143" s="23">
        <f t="shared" si="2"/>
        <v>91.686909581646432</v>
      </c>
      <c r="L143" s="23">
        <f>K143</f>
        <v>91.686909581646432</v>
      </c>
      <c r="M143" s="218"/>
      <c r="N143" s="266"/>
      <c r="O143" s="269"/>
    </row>
    <row r="144" spans="1:15" ht="80.25" customHeight="1" x14ac:dyDescent="0.25">
      <c r="A144" s="211">
        <v>16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3</v>
      </c>
      <c r="J144" s="10">
        <v>2.9</v>
      </c>
      <c r="K144" s="23">
        <f t="shared" si="2"/>
        <v>96.666666666666671</v>
      </c>
      <c r="L144" s="216">
        <f>(K144+K145+K146)/3</f>
        <v>98.8888888888889</v>
      </c>
      <c r="M144" s="217">
        <f>(L144+L147)/2</f>
        <v>99.444444444444457</v>
      </c>
      <c r="N144" s="266"/>
      <c r="O144" s="269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1</v>
      </c>
      <c r="J145" s="10">
        <v>4.3</v>
      </c>
      <c r="K145" s="23">
        <f t="shared" si="2"/>
        <v>100</v>
      </c>
      <c r="L145" s="216"/>
      <c r="M145" s="218"/>
      <c r="N145" s="266"/>
      <c r="O145" s="269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70</v>
      </c>
      <c r="J146" s="10">
        <v>100</v>
      </c>
      <c r="K146" s="23">
        <f t="shared" si="2"/>
        <v>100</v>
      </c>
      <c r="L146" s="216"/>
      <c r="M146" s="218"/>
      <c r="N146" s="266"/>
      <c r="O146" s="269"/>
    </row>
    <row r="147" spans="1:15" ht="31.5" customHeight="1" x14ac:dyDescent="0.25">
      <c r="A147" s="211"/>
      <c r="B147" s="239"/>
      <c r="C147" s="213"/>
      <c r="D147" s="214"/>
      <c r="E147" s="215"/>
      <c r="F147" s="21" t="s">
        <v>26</v>
      </c>
      <c r="G147" s="22" t="s">
        <v>93</v>
      </c>
      <c r="H147" s="24"/>
      <c r="I147" s="10">
        <v>1440</v>
      </c>
      <c r="J147" s="10">
        <v>1440</v>
      </c>
      <c r="K147" s="23">
        <f t="shared" si="2"/>
        <v>100</v>
      </c>
      <c r="L147" s="23">
        <f>K147</f>
        <v>100</v>
      </c>
      <c r="M147" s="218"/>
      <c r="N147" s="266"/>
      <c r="O147" s="269"/>
    </row>
    <row r="148" spans="1:15" ht="85.5" customHeight="1" x14ac:dyDescent="0.25">
      <c r="A148" s="271">
        <v>17</v>
      </c>
      <c r="B148" s="239"/>
      <c r="C148" s="262" t="s">
        <v>115</v>
      </c>
      <c r="D148" s="220" t="s">
        <v>116</v>
      </c>
      <c r="E148" s="221" t="s">
        <v>19</v>
      </c>
      <c r="F148" s="7" t="s">
        <v>20</v>
      </c>
      <c r="G148" s="17" t="s">
        <v>117</v>
      </c>
      <c r="H148" s="9" t="s">
        <v>22</v>
      </c>
      <c r="I148" s="44">
        <v>15</v>
      </c>
      <c r="J148" s="44">
        <v>12.3</v>
      </c>
      <c r="K148" s="45">
        <f>IF(I148/J148*100&gt;100,100,I148/J148*100)</f>
        <v>100</v>
      </c>
      <c r="L148" s="216">
        <f>(K148+K149+K150)/3</f>
        <v>82.645454545454541</v>
      </c>
      <c r="M148" s="224">
        <f>(L148+L151)/2</f>
        <v>91.322727272727263</v>
      </c>
      <c r="N148" s="266"/>
      <c r="O148" s="269"/>
    </row>
    <row r="149" spans="1:15" ht="68.25" customHeight="1" x14ac:dyDescent="0.25">
      <c r="A149" s="271"/>
      <c r="B149" s="239"/>
      <c r="C149" s="247"/>
      <c r="D149" s="220"/>
      <c r="E149" s="273"/>
      <c r="F149" s="7" t="s">
        <v>20</v>
      </c>
      <c r="G149" s="17" t="s">
        <v>118</v>
      </c>
      <c r="H149" s="15" t="s">
        <v>22</v>
      </c>
      <c r="I149" s="44">
        <v>100</v>
      </c>
      <c r="J149" s="44">
        <v>84.3</v>
      </c>
      <c r="K149" s="11">
        <f>IF(J149/I149*100&gt;100,100,J149/I149*100)</f>
        <v>84.3</v>
      </c>
      <c r="L149" s="274"/>
      <c r="M149" s="279"/>
      <c r="N149" s="266"/>
      <c r="O149" s="269"/>
    </row>
    <row r="150" spans="1:15" ht="83.25" customHeight="1" x14ac:dyDescent="0.25">
      <c r="A150" s="271"/>
      <c r="B150" s="239"/>
      <c r="C150" s="247"/>
      <c r="D150" s="220"/>
      <c r="E150" s="273"/>
      <c r="F150" s="7" t="s">
        <v>20</v>
      </c>
      <c r="G150" s="17" t="s">
        <v>119</v>
      </c>
      <c r="H150" s="15" t="s">
        <v>22</v>
      </c>
      <c r="I150" s="44">
        <v>55</v>
      </c>
      <c r="J150" s="44">
        <v>35</v>
      </c>
      <c r="K150" s="11">
        <f>IF(J150/I150*100&gt;100,100,J150/I150*100)</f>
        <v>63.636363636363633</v>
      </c>
      <c r="L150" s="274"/>
      <c r="M150" s="279"/>
      <c r="N150" s="266"/>
      <c r="O150" s="269"/>
    </row>
    <row r="151" spans="1:15" ht="34.5" customHeight="1" x14ac:dyDescent="0.25">
      <c r="A151" s="271"/>
      <c r="B151" s="239"/>
      <c r="C151" s="248"/>
      <c r="D151" s="218"/>
      <c r="E151" s="273"/>
      <c r="F151" s="7" t="s">
        <v>26</v>
      </c>
      <c r="G151" s="14" t="s">
        <v>27</v>
      </c>
      <c r="H151" s="15" t="s">
        <v>28</v>
      </c>
      <c r="I151" s="44">
        <v>0.25</v>
      </c>
      <c r="J151" s="44">
        <v>0.25</v>
      </c>
      <c r="K151" s="11">
        <f>IF(J151/I151*100&gt;100,100,J151/I151*100)</f>
        <v>100</v>
      </c>
      <c r="L151" s="11">
        <f>K151</f>
        <v>100</v>
      </c>
      <c r="M151" s="279"/>
      <c r="N151" s="266"/>
      <c r="O151" s="269"/>
    </row>
    <row r="152" spans="1:15" ht="87.75" customHeight="1" x14ac:dyDescent="0.25">
      <c r="A152" s="271">
        <v>18</v>
      </c>
      <c r="B152" s="239"/>
      <c r="C152" s="262" t="s">
        <v>120</v>
      </c>
      <c r="D152" s="220" t="s">
        <v>121</v>
      </c>
      <c r="E152" s="221" t="s">
        <v>19</v>
      </c>
      <c r="F152" s="7" t="s">
        <v>20</v>
      </c>
      <c r="G152" s="17" t="s">
        <v>117</v>
      </c>
      <c r="H152" s="9" t="s">
        <v>22</v>
      </c>
      <c r="I152" s="44">
        <v>10</v>
      </c>
      <c r="J152" s="44">
        <v>12.1</v>
      </c>
      <c r="K152" s="45">
        <f>IF(I152/J152*100&gt;100,100,I152/J152*100)</f>
        <v>82.644628099173559</v>
      </c>
      <c r="L152" s="216">
        <f>(K152+K153+K154)/3</f>
        <v>81.990633608815429</v>
      </c>
      <c r="M152" s="224">
        <f>(L152+L155)/2</f>
        <v>90.995316804407707</v>
      </c>
      <c r="N152" s="266"/>
      <c r="O152" s="269"/>
    </row>
    <row r="153" spans="1:15" ht="69.75" customHeight="1" x14ac:dyDescent="0.25">
      <c r="A153" s="271"/>
      <c r="B153" s="239"/>
      <c r="C153" s="247"/>
      <c r="D153" s="220"/>
      <c r="E153" s="273"/>
      <c r="F153" s="7" t="s">
        <v>20</v>
      </c>
      <c r="G153" s="17" t="s">
        <v>118</v>
      </c>
      <c r="H153" s="15" t="s">
        <v>22</v>
      </c>
      <c r="I153" s="44">
        <v>100</v>
      </c>
      <c r="J153" s="44">
        <v>80.599999999999994</v>
      </c>
      <c r="K153" s="11">
        <f>IF(J153/I153*100&gt;100,100,J153/I153*100)</f>
        <v>80.599999999999994</v>
      </c>
      <c r="L153" s="274"/>
      <c r="M153" s="279"/>
      <c r="N153" s="266"/>
      <c r="O153" s="269"/>
    </row>
    <row r="154" spans="1:15" ht="84.75" customHeight="1" x14ac:dyDescent="0.25">
      <c r="A154" s="271"/>
      <c r="B154" s="239"/>
      <c r="C154" s="247"/>
      <c r="D154" s="220"/>
      <c r="E154" s="273"/>
      <c r="F154" s="7" t="s">
        <v>20</v>
      </c>
      <c r="G154" s="17" t="s">
        <v>119</v>
      </c>
      <c r="H154" s="15" t="s">
        <v>22</v>
      </c>
      <c r="I154" s="44">
        <v>55</v>
      </c>
      <c r="J154" s="44">
        <v>45.5</v>
      </c>
      <c r="K154" s="11">
        <f>IF(J154/I154*100&gt;100,100,J154/I154*100)</f>
        <v>82.727272727272734</v>
      </c>
      <c r="L154" s="274"/>
      <c r="M154" s="279"/>
      <c r="N154" s="266"/>
      <c r="O154" s="269"/>
    </row>
    <row r="155" spans="1:15" ht="33.75" customHeight="1" x14ac:dyDescent="0.25">
      <c r="A155" s="271"/>
      <c r="B155" s="239"/>
      <c r="C155" s="248"/>
      <c r="D155" s="218"/>
      <c r="E155" s="273"/>
      <c r="F155" s="7" t="s">
        <v>26</v>
      </c>
      <c r="G155" s="14" t="s">
        <v>27</v>
      </c>
      <c r="H155" s="15" t="s">
        <v>28</v>
      </c>
      <c r="I155" s="44">
        <v>75.25</v>
      </c>
      <c r="J155" s="44">
        <v>72.75</v>
      </c>
      <c r="K155" s="11">
        <f>IF(I155/J155*100&gt;100,100,I155/J155*100)</f>
        <v>100</v>
      </c>
      <c r="L155" s="11">
        <f>K155</f>
        <v>100</v>
      </c>
      <c r="M155" s="279"/>
      <c r="N155" s="266"/>
      <c r="O155" s="269"/>
    </row>
    <row r="156" spans="1:15" ht="84" customHeight="1" x14ac:dyDescent="0.25">
      <c r="A156" s="278">
        <v>19</v>
      </c>
      <c r="B156" s="239"/>
      <c r="C156" s="262" t="s">
        <v>122</v>
      </c>
      <c r="D156" s="220" t="s">
        <v>123</v>
      </c>
      <c r="E156" s="221" t="s">
        <v>19</v>
      </c>
      <c r="F156" s="7" t="s">
        <v>20</v>
      </c>
      <c r="G156" s="17" t="s">
        <v>117</v>
      </c>
      <c r="H156" s="9" t="s">
        <v>22</v>
      </c>
      <c r="I156" s="44">
        <v>15</v>
      </c>
      <c r="J156" s="44">
        <v>4.0999999999999996</v>
      </c>
      <c r="K156" s="45">
        <f>IF(I156/J156*100&gt;100,100,I156/J156*100)</f>
        <v>100</v>
      </c>
      <c r="L156" s="216">
        <f>(K156+K157+K158)/3</f>
        <v>89.460606060606054</v>
      </c>
      <c r="M156" s="224">
        <f>(L156+L159)/2</f>
        <v>94.73030303030302</v>
      </c>
      <c r="N156" s="266"/>
      <c r="O156" s="269"/>
    </row>
    <row r="157" spans="1:15" ht="66" customHeight="1" x14ac:dyDescent="0.25">
      <c r="A157" s="271"/>
      <c r="B157" s="239"/>
      <c r="C157" s="247"/>
      <c r="D157" s="220"/>
      <c r="E157" s="273"/>
      <c r="F157" s="7" t="s">
        <v>20</v>
      </c>
      <c r="G157" s="17" t="s">
        <v>118</v>
      </c>
      <c r="H157" s="15" t="s">
        <v>22</v>
      </c>
      <c r="I157" s="44">
        <v>100</v>
      </c>
      <c r="J157" s="44">
        <v>80.2</v>
      </c>
      <c r="K157" s="11">
        <f>IF(J157/I157*100&gt;100,100,J157/I157*100)</f>
        <v>80.2</v>
      </c>
      <c r="L157" s="274"/>
      <c r="M157" s="279"/>
      <c r="N157" s="266"/>
      <c r="O157" s="269"/>
    </row>
    <row r="158" spans="1:15" ht="84.75" customHeight="1" x14ac:dyDescent="0.25">
      <c r="A158" s="271"/>
      <c r="B158" s="239"/>
      <c r="C158" s="247"/>
      <c r="D158" s="220"/>
      <c r="E158" s="273"/>
      <c r="F158" s="7" t="s">
        <v>20</v>
      </c>
      <c r="G158" s="17" t="s">
        <v>119</v>
      </c>
      <c r="H158" s="15" t="s">
        <v>22</v>
      </c>
      <c r="I158" s="44">
        <v>55</v>
      </c>
      <c r="J158" s="44">
        <v>48.5</v>
      </c>
      <c r="K158" s="11">
        <f>IF(J158/I158*100&gt;100,100,J158/I158*100)</f>
        <v>88.181818181818187</v>
      </c>
      <c r="L158" s="274"/>
      <c r="M158" s="279"/>
      <c r="N158" s="266"/>
      <c r="O158" s="269"/>
    </row>
    <row r="159" spans="1:15" ht="36" customHeight="1" x14ac:dyDescent="0.25">
      <c r="A159" s="271"/>
      <c r="B159" s="239"/>
      <c r="C159" s="248"/>
      <c r="D159" s="218"/>
      <c r="E159" s="273"/>
      <c r="F159" s="7" t="s">
        <v>26</v>
      </c>
      <c r="G159" s="14" t="s">
        <v>27</v>
      </c>
      <c r="H159" s="15" t="s">
        <v>28</v>
      </c>
      <c r="I159" s="44">
        <v>0.75</v>
      </c>
      <c r="J159" s="44">
        <v>0.75</v>
      </c>
      <c r="K159" s="11">
        <f>IF(J159/I159*100&gt;100,100,J159/I159*100)</f>
        <v>100</v>
      </c>
      <c r="L159" s="11">
        <f>K159</f>
        <v>100</v>
      </c>
      <c r="M159" s="279"/>
      <c r="N159" s="266"/>
      <c r="O159" s="269"/>
    </row>
    <row r="160" spans="1:15" ht="68.25" customHeight="1" x14ac:dyDescent="0.25">
      <c r="A160" s="278">
        <v>20</v>
      </c>
      <c r="B160" s="239"/>
      <c r="C160" s="246" t="s">
        <v>124</v>
      </c>
      <c r="D160" s="220" t="s">
        <v>125</v>
      </c>
      <c r="E160" s="221" t="s">
        <v>19</v>
      </c>
      <c r="F160" s="7" t="s">
        <v>20</v>
      </c>
      <c r="G160" s="17" t="s">
        <v>126</v>
      </c>
      <c r="H160" s="9" t="s">
        <v>22</v>
      </c>
      <c r="I160" s="44">
        <v>100</v>
      </c>
      <c r="J160" s="44">
        <v>84.3</v>
      </c>
      <c r="K160" s="11">
        <f>IF(J160/I160*100&gt;100,100,J160/I160*100)</f>
        <v>84.3</v>
      </c>
      <c r="L160" s="216">
        <f>(K160+K161+K162)/3</f>
        <v>94.766666666666666</v>
      </c>
      <c r="M160" s="275">
        <f>(L160+L163)/2</f>
        <v>97.383333333333326</v>
      </c>
      <c r="N160" s="266"/>
      <c r="O160" s="269"/>
    </row>
    <row r="161" spans="1:15" ht="83.25" customHeight="1" x14ac:dyDescent="0.25">
      <c r="A161" s="271"/>
      <c r="B161" s="239"/>
      <c r="C161" s="247"/>
      <c r="D161" s="220"/>
      <c r="E161" s="273"/>
      <c r="F161" s="7" t="s">
        <v>20</v>
      </c>
      <c r="G161" s="17" t="s">
        <v>127</v>
      </c>
      <c r="H161" s="15" t="s">
        <v>22</v>
      </c>
      <c r="I161" s="44">
        <v>15</v>
      </c>
      <c r="J161" s="44">
        <v>12.3</v>
      </c>
      <c r="K161" s="45">
        <f>IF(I161/J161*100&gt;100,100,I161/J161*100)</f>
        <v>100</v>
      </c>
      <c r="L161" s="274"/>
      <c r="M161" s="276"/>
      <c r="N161" s="266"/>
      <c r="O161" s="269"/>
    </row>
    <row r="162" spans="1:15" ht="52.5" customHeight="1" x14ac:dyDescent="0.25">
      <c r="A162" s="271"/>
      <c r="B162" s="239"/>
      <c r="C162" s="247"/>
      <c r="D162" s="220"/>
      <c r="E162" s="273"/>
      <c r="F162" s="7" t="s">
        <v>20</v>
      </c>
      <c r="G162" s="17" t="s">
        <v>128</v>
      </c>
      <c r="H162" s="15" t="s">
        <v>22</v>
      </c>
      <c r="I162" s="44">
        <v>100</v>
      </c>
      <c r="J162" s="44">
        <v>100</v>
      </c>
      <c r="K162" s="11">
        <f>IF(J162/I162*100&gt;100,100,J162/I162*100)</f>
        <v>100</v>
      </c>
      <c r="L162" s="274"/>
      <c r="M162" s="276"/>
      <c r="N162" s="266"/>
      <c r="O162" s="269"/>
    </row>
    <row r="163" spans="1:15" ht="36.75" customHeight="1" x14ac:dyDescent="0.25">
      <c r="A163" s="271"/>
      <c r="B163" s="239"/>
      <c r="C163" s="248"/>
      <c r="D163" s="218"/>
      <c r="E163" s="273"/>
      <c r="F163" s="7" t="s">
        <v>26</v>
      </c>
      <c r="G163" s="14" t="s">
        <v>27</v>
      </c>
      <c r="H163" s="15" t="s">
        <v>28</v>
      </c>
      <c r="I163" s="44">
        <v>0.25</v>
      </c>
      <c r="J163" s="44">
        <v>0.25</v>
      </c>
      <c r="K163" s="11">
        <f>IF(J163/I163*100&gt;100,100,J163/I163*100)</f>
        <v>100</v>
      </c>
      <c r="L163" s="11">
        <f>K163</f>
        <v>100</v>
      </c>
      <c r="M163" s="277"/>
      <c r="N163" s="266"/>
      <c r="O163" s="269"/>
    </row>
    <row r="164" spans="1:15" ht="69.75" customHeight="1" x14ac:dyDescent="0.25">
      <c r="A164" s="278">
        <v>21</v>
      </c>
      <c r="B164" s="239"/>
      <c r="C164" s="246" t="s">
        <v>129</v>
      </c>
      <c r="D164" s="220" t="s">
        <v>130</v>
      </c>
      <c r="E164" s="221" t="s">
        <v>19</v>
      </c>
      <c r="F164" s="7" t="s">
        <v>20</v>
      </c>
      <c r="G164" s="17" t="s">
        <v>126</v>
      </c>
      <c r="H164" s="9" t="s">
        <v>22</v>
      </c>
      <c r="I164" s="44">
        <v>100</v>
      </c>
      <c r="J164" s="44">
        <v>80.2</v>
      </c>
      <c r="K164" s="11">
        <f>IF(J164/I164*100&gt;100,100,J164/I164*100)</f>
        <v>80.2</v>
      </c>
      <c r="L164" s="216">
        <f>(K164+K165+K166)/3</f>
        <v>93.399999999999991</v>
      </c>
      <c r="M164" s="275">
        <f>(L164+L167)/2</f>
        <v>96.699999999999989</v>
      </c>
      <c r="N164" s="266"/>
      <c r="O164" s="269"/>
    </row>
    <row r="165" spans="1:15" ht="84" customHeight="1" x14ac:dyDescent="0.25">
      <c r="A165" s="271"/>
      <c r="B165" s="239"/>
      <c r="C165" s="247"/>
      <c r="D165" s="220"/>
      <c r="E165" s="273"/>
      <c r="F165" s="7" t="s">
        <v>20</v>
      </c>
      <c r="G165" s="17" t="s">
        <v>127</v>
      </c>
      <c r="H165" s="15" t="s">
        <v>22</v>
      </c>
      <c r="I165" s="44">
        <v>15</v>
      </c>
      <c r="J165" s="44">
        <v>4.0999999999999996</v>
      </c>
      <c r="K165" s="45">
        <f>IF(I165/J165*100&gt;100,100,I165/J165*100)</f>
        <v>100</v>
      </c>
      <c r="L165" s="274"/>
      <c r="M165" s="276"/>
      <c r="N165" s="266"/>
      <c r="O165" s="269"/>
    </row>
    <row r="166" spans="1:15" ht="51.75" customHeight="1" x14ac:dyDescent="0.25">
      <c r="A166" s="271"/>
      <c r="B166" s="239"/>
      <c r="C166" s="247"/>
      <c r="D166" s="220"/>
      <c r="E166" s="273"/>
      <c r="F166" s="7" t="s">
        <v>20</v>
      </c>
      <c r="G166" s="17" t="s">
        <v>128</v>
      </c>
      <c r="H166" s="15" t="s">
        <v>22</v>
      </c>
      <c r="I166" s="44">
        <v>100</v>
      </c>
      <c r="J166" s="44">
        <v>100</v>
      </c>
      <c r="K166" s="11">
        <f>IF(J166/I166*100&gt;100,100,J166/I166*100)</f>
        <v>100</v>
      </c>
      <c r="L166" s="274"/>
      <c r="M166" s="276"/>
      <c r="N166" s="266"/>
      <c r="O166" s="269"/>
    </row>
    <row r="167" spans="1:15" ht="39" customHeight="1" x14ac:dyDescent="0.25">
      <c r="A167" s="271"/>
      <c r="B167" s="239"/>
      <c r="C167" s="248"/>
      <c r="D167" s="218"/>
      <c r="E167" s="273"/>
      <c r="F167" s="7" t="s">
        <v>26</v>
      </c>
      <c r="G167" s="14" t="s">
        <v>27</v>
      </c>
      <c r="H167" s="15" t="s">
        <v>28</v>
      </c>
      <c r="I167" s="44">
        <v>0.75</v>
      </c>
      <c r="J167" s="44">
        <v>0.75</v>
      </c>
      <c r="K167" s="11">
        <f>IF(J167/I167*100&gt;100,100,J167/I167*100)</f>
        <v>100</v>
      </c>
      <c r="L167" s="11">
        <f>K167</f>
        <v>100</v>
      </c>
      <c r="M167" s="277"/>
      <c r="N167" s="266"/>
      <c r="O167" s="269"/>
    </row>
    <row r="168" spans="1:15" ht="66" customHeight="1" x14ac:dyDescent="0.25">
      <c r="A168" s="271">
        <v>22</v>
      </c>
      <c r="B168" s="239"/>
      <c r="C168" s="246" t="s">
        <v>131</v>
      </c>
      <c r="D168" s="229" t="s">
        <v>132</v>
      </c>
      <c r="E168" s="221" t="s">
        <v>19</v>
      </c>
      <c r="F168" s="7" t="s">
        <v>20</v>
      </c>
      <c r="G168" s="17" t="s">
        <v>126</v>
      </c>
      <c r="H168" s="9" t="s">
        <v>22</v>
      </c>
      <c r="I168" s="44">
        <v>100</v>
      </c>
      <c r="J168" s="44">
        <v>80.599999999999994</v>
      </c>
      <c r="K168" s="11">
        <f>IF(J168/I168*100&gt;100,100,J168/I168*100)</f>
        <v>80.599999999999994</v>
      </c>
      <c r="L168" s="216">
        <f>(K168+K169+K170)/3</f>
        <v>87.74820936639118</v>
      </c>
      <c r="M168" s="275">
        <f>(L168+L171)/2</f>
        <v>93.874104683195583</v>
      </c>
      <c r="N168" s="266"/>
      <c r="O168" s="269"/>
    </row>
    <row r="169" spans="1:15" ht="83.25" customHeight="1" x14ac:dyDescent="0.25">
      <c r="A169" s="271"/>
      <c r="B169" s="239"/>
      <c r="C169" s="247"/>
      <c r="D169" s="230"/>
      <c r="E169" s="273"/>
      <c r="F169" s="7" t="s">
        <v>20</v>
      </c>
      <c r="G169" s="17" t="s">
        <v>127</v>
      </c>
      <c r="H169" s="15" t="s">
        <v>22</v>
      </c>
      <c r="I169" s="44">
        <v>10</v>
      </c>
      <c r="J169" s="44">
        <v>12.1</v>
      </c>
      <c r="K169" s="45">
        <f>IF(I169/J169*100&gt;100,100,I169/J169*100)</f>
        <v>82.644628099173559</v>
      </c>
      <c r="L169" s="274"/>
      <c r="M169" s="276"/>
      <c r="N169" s="266"/>
      <c r="O169" s="269"/>
    </row>
    <row r="170" spans="1:15" ht="54" customHeight="1" x14ac:dyDescent="0.25">
      <c r="A170" s="271"/>
      <c r="B170" s="239"/>
      <c r="C170" s="247"/>
      <c r="D170" s="230"/>
      <c r="E170" s="273"/>
      <c r="F170" s="7" t="s">
        <v>20</v>
      </c>
      <c r="G170" s="17" t="s">
        <v>128</v>
      </c>
      <c r="H170" s="15" t="s">
        <v>22</v>
      </c>
      <c r="I170" s="44">
        <v>100</v>
      </c>
      <c r="J170" s="44">
        <v>100</v>
      </c>
      <c r="K170" s="11">
        <f>IF(J170/I170*100&gt;100,100,J170/I170*100)</f>
        <v>100</v>
      </c>
      <c r="L170" s="274"/>
      <c r="M170" s="276"/>
      <c r="N170" s="266"/>
      <c r="O170" s="269"/>
    </row>
    <row r="171" spans="1:15" ht="33" customHeight="1" x14ac:dyDescent="0.25">
      <c r="A171" s="271"/>
      <c r="B171" s="240"/>
      <c r="C171" s="248"/>
      <c r="D171" s="272"/>
      <c r="E171" s="273"/>
      <c r="F171" s="7" t="s">
        <v>26</v>
      </c>
      <c r="G171" s="14" t="s">
        <v>27</v>
      </c>
      <c r="H171" s="15" t="s">
        <v>28</v>
      </c>
      <c r="I171" s="44">
        <v>75.25</v>
      </c>
      <c r="J171" s="44">
        <v>72.75</v>
      </c>
      <c r="K171" s="11">
        <f>IF(I171/J171*100&gt;100,100,I171/J171*100)</f>
        <v>100</v>
      </c>
      <c r="L171" s="11">
        <f>K171</f>
        <v>100</v>
      </c>
      <c r="M171" s="277"/>
      <c r="N171" s="267"/>
      <c r="O171" s="270"/>
    </row>
    <row r="172" spans="1:15" ht="15.75" x14ac:dyDescent="0.25">
      <c r="A172" s="25"/>
      <c r="B172" s="26"/>
      <c r="C172" s="26"/>
      <c r="D172" s="27"/>
      <c r="E172" s="28"/>
      <c r="F172" s="29"/>
      <c r="G172" s="28"/>
      <c r="H172" s="28"/>
      <c r="I172" s="28"/>
      <c r="J172" s="28"/>
      <c r="K172" s="28"/>
      <c r="L172" s="28"/>
      <c r="M172" s="28"/>
      <c r="N172" s="30"/>
      <c r="O172" s="28"/>
    </row>
    <row r="173" spans="1:15" ht="15.75" x14ac:dyDescent="0.25">
      <c r="A173" s="25"/>
      <c r="B173" s="26"/>
      <c r="C173" s="26"/>
      <c r="D173" s="27"/>
      <c r="E173" s="28"/>
      <c r="F173" s="29"/>
      <c r="G173" s="28"/>
      <c r="H173" s="28"/>
      <c r="I173" s="28"/>
      <c r="J173" s="28"/>
      <c r="K173" s="28"/>
      <c r="L173" s="28"/>
      <c r="M173" s="28"/>
      <c r="N173" s="30"/>
      <c r="O173" s="28"/>
    </row>
    <row r="174" spans="1:15" ht="15.75" x14ac:dyDescent="0.25">
      <c r="A174" s="25"/>
      <c r="B174" s="26"/>
      <c r="C174" s="26"/>
      <c r="D174" s="27"/>
      <c r="E174" s="28"/>
      <c r="F174" s="29"/>
      <c r="G174" s="28"/>
      <c r="H174" s="28"/>
      <c r="I174" s="28"/>
      <c r="J174" s="28"/>
      <c r="K174" s="28"/>
      <c r="L174" s="28"/>
      <c r="M174" s="28"/>
      <c r="N174" s="30"/>
      <c r="O174" s="28"/>
    </row>
    <row r="175" spans="1:15" ht="26.25" customHeight="1" x14ac:dyDescent="0.4">
      <c r="A175" s="31"/>
      <c r="B175" s="210" t="s">
        <v>106</v>
      </c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</row>
    <row r="176" spans="1:15" ht="19.5" customHeight="1" x14ac:dyDescent="0.25">
      <c r="A176" s="25"/>
      <c r="B176" s="26"/>
      <c r="C176" s="26"/>
      <c r="D176" s="27"/>
      <c r="E176" s="28"/>
      <c r="F176" s="29"/>
      <c r="G176" s="28"/>
      <c r="H176" s="28"/>
      <c r="I176" s="28"/>
      <c r="J176" s="28"/>
      <c r="K176" s="28"/>
      <c r="L176" s="28"/>
      <c r="M176" s="28"/>
      <c r="N176" s="30"/>
      <c r="O176" s="28"/>
    </row>
    <row r="177" spans="2:4" ht="19.5" customHeight="1" x14ac:dyDescent="0.25"/>
    <row r="178" spans="2:4" ht="19.5" customHeight="1" x14ac:dyDescent="0.25">
      <c r="B178" s="28" t="s">
        <v>107</v>
      </c>
    </row>
    <row r="179" spans="2:4" ht="19.5" customHeight="1" x14ac:dyDescent="0.25">
      <c r="B179" s="28" t="s">
        <v>108</v>
      </c>
    </row>
    <row r="180" spans="2:4" ht="19.5" customHeight="1" x14ac:dyDescent="0.25"/>
    <row r="181" spans="2:4" ht="19.5" customHeight="1" x14ac:dyDescent="0.25"/>
    <row r="182" spans="2:4" ht="19.5" customHeight="1" x14ac:dyDescent="0.25"/>
    <row r="183" spans="2:4" ht="19.5" customHeight="1" x14ac:dyDescent="0.25">
      <c r="D183" s="34" t="s">
        <v>109</v>
      </c>
    </row>
    <row r="184" spans="2:4" ht="19.5" customHeight="1" x14ac:dyDescent="0.25"/>
  </sheetData>
  <autoFilter ref="A3:DJ3"/>
  <mergeCells count="256">
    <mergeCell ref="A8:A11"/>
    <mergeCell ref="C8:C11"/>
    <mergeCell ref="D8:D11"/>
    <mergeCell ref="E8:E11"/>
    <mergeCell ref="L8:L10"/>
    <mergeCell ref="M8:M11"/>
    <mergeCell ref="A1:O1"/>
    <mergeCell ref="A4:A7"/>
    <mergeCell ref="B4:B171"/>
    <mergeCell ref="C4:C7"/>
    <mergeCell ref="D4:D7"/>
    <mergeCell ref="E4:E7"/>
    <mergeCell ref="L4:L6"/>
    <mergeCell ref="M4:M7"/>
    <mergeCell ref="N4:N171"/>
    <mergeCell ref="O4:O171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  <mergeCell ref="A152:A155"/>
    <mergeCell ref="C152:C155"/>
    <mergeCell ref="D152:D155"/>
    <mergeCell ref="E152:E155"/>
    <mergeCell ref="L152:L154"/>
    <mergeCell ref="M152:M155"/>
    <mergeCell ref="A148:A151"/>
    <mergeCell ref="C148:C151"/>
    <mergeCell ref="D148:D151"/>
    <mergeCell ref="E148:E151"/>
    <mergeCell ref="L148:L150"/>
    <mergeCell ref="M148:M151"/>
    <mergeCell ref="A160:A163"/>
    <mergeCell ref="C160:C163"/>
    <mergeCell ref="D160:D163"/>
    <mergeCell ref="E160:E163"/>
    <mergeCell ref="L160:L162"/>
    <mergeCell ref="M160:M163"/>
    <mergeCell ref="A156:A159"/>
    <mergeCell ref="C156:C159"/>
    <mergeCell ref="D156:D159"/>
    <mergeCell ref="E156:E159"/>
    <mergeCell ref="L156:L158"/>
    <mergeCell ref="M156:M159"/>
    <mergeCell ref="B175:N175"/>
    <mergeCell ref="A168:A171"/>
    <mergeCell ref="C168:C171"/>
    <mergeCell ref="D168:D171"/>
    <mergeCell ref="E168:E171"/>
    <mergeCell ref="L168:L170"/>
    <mergeCell ref="M168:M171"/>
    <mergeCell ref="A164:A167"/>
    <mergeCell ref="C164:C167"/>
    <mergeCell ref="D164:D167"/>
    <mergeCell ref="E164:E167"/>
    <mergeCell ref="L164:L166"/>
    <mergeCell ref="M164:M167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153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100</v>
      </c>
      <c r="M4" s="222">
        <f>(L4+L7)/2</f>
        <v>98.586118251928013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100</v>
      </c>
      <c r="J5" s="10">
        <v>100</v>
      </c>
      <c r="K5" s="11">
        <f t="shared" si="0"/>
        <v>100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2.25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7.78</v>
      </c>
      <c r="J7" s="10">
        <v>7.56</v>
      </c>
      <c r="K7" s="11">
        <f t="shared" si="0"/>
        <v>97.172236503856041</v>
      </c>
      <c r="L7" s="11">
        <f>K7</f>
        <v>97.172236503856041</v>
      </c>
      <c r="M7" s="218"/>
      <c r="N7" s="242"/>
      <c r="O7" s="221"/>
    </row>
    <row r="8" spans="1:17" ht="1.5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hidden="1" customHeight="1" x14ac:dyDescent="0.25">
      <c r="A12" s="211">
        <v>3</v>
      </c>
      <c r="B12" s="239"/>
      <c r="C12" s="234" t="s">
        <v>31</v>
      </c>
      <c r="D12" s="220" t="s">
        <v>32</v>
      </c>
      <c r="E12" s="221" t="s">
        <v>19</v>
      </c>
      <c r="F12" s="7" t="s">
        <v>20</v>
      </c>
      <c r="G12" s="8" t="s">
        <v>21</v>
      </c>
      <c r="H12" s="9" t="s">
        <v>22</v>
      </c>
      <c r="I12" s="10"/>
      <c r="J12" s="10"/>
      <c r="K12" s="11" t="e">
        <f t="shared" si="0"/>
        <v>#DIV/0!</v>
      </c>
      <c r="L12" s="216" t="e">
        <f>(K12+K13+K14)/3</f>
        <v>#DIV/0!</v>
      </c>
      <c r="M12" s="222" t="e">
        <f>(L12+L15)/2</f>
        <v>#DIV/0!</v>
      </c>
      <c r="N12" s="242"/>
      <c r="O12" s="221"/>
    </row>
    <row r="13" spans="1:17" ht="68.25" hidden="1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/>
      <c r="J13" s="10"/>
      <c r="K13" s="11" t="e">
        <f t="shared" si="0"/>
        <v>#DIV/0!</v>
      </c>
      <c r="L13" s="236"/>
      <c r="M13" s="218"/>
      <c r="N13" s="242"/>
      <c r="O13" s="221"/>
    </row>
    <row r="14" spans="1:17" ht="117" hidden="1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/>
      <c r="J14" s="10"/>
      <c r="K14" s="11" t="e">
        <f>IF(J14/I14*100&gt;100,100,J14/I14*100)</f>
        <v>#DIV/0!</v>
      </c>
      <c r="L14" s="236"/>
      <c r="M14" s="218"/>
      <c r="N14" s="242"/>
      <c r="O14" s="221"/>
    </row>
    <row r="15" spans="1:17" ht="33" hidden="1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/>
      <c r="J15" s="10"/>
      <c r="K15" s="11" t="e">
        <f t="shared" si="0"/>
        <v>#DIV/0!</v>
      </c>
      <c r="L15" s="11" t="e">
        <f>K15</f>
        <v>#DIV/0!</v>
      </c>
      <c r="M15" s="218"/>
      <c r="N15" s="242"/>
      <c r="O15" s="221"/>
    </row>
    <row r="16" spans="1:17" ht="48" hidden="1" customHeight="1" x14ac:dyDescent="0.25">
      <c r="A16" s="211">
        <v>4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/>
      <c r="J16" s="10"/>
      <c r="K16" s="11" t="e">
        <f t="shared" si="0"/>
        <v>#DIV/0!</v>
      </c>
      <c r="L16" s="216" t="e">
        <f>(K16+K17+K18)/3</f>
        <v>#DIV/0!</v>
      </c>
      <c r="M16" s="222" t="e">
        <f>(L16+L19)/2</f>
        <v>#DIV/0!</v>
      </c>
      <c r="N16" s="242"/>
      <c r="O16" s="221"/>
    </row>
    <row r="17" spans="1:15" ht="69.75" hidden="1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/>
      <c r="J17" s="10"/>
      <c r="K17" s="11" t="e">
        <f t="shared" si="0"/>
        <v>#DIV/0!</v>
      </c>
      <c r="L17" s="236"/>
      <c r="M17" s="218"/>
      <c r="N17" s="242"/>
      <c r="O17" s="221"/>
    </row>
    <row r="18" spans="1:15" ht="114.75" hidden="1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/>
      <c r="J18" s="10"/>
      <c r="K18" s="11" t="e">
        <f t="shared" si="0"/>
        <v>#DIV/0!</v>
      </c>
      <c r="L18" s="236"/>
      <c r="M18" s="218"/>
      <c r="N18" s="242"/>
      <c r="O18" s="221"/>
    </row>
    <row r="19" spans="1:15" ht="33" hidden="1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/>
      <c r="J19" s="10"/>
      <c r="K19" s="11" t="e">
        <f t="shared" si="0"/>
        <v>#DIV/0!</v>
      </c>
      <c r="L19" s="11" t="e">
        <f>K19</f>
        <v>#DIV/0!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2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100</v>
      </c>
      <c r="M36" s="222">
        <f>(L36+L39)/2</f>
        <v>100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85</v>
      </c>
      <c r="J37" s="10">
        <v>96.2</v>
      </c>
      <c r="K37" s="11">
        <f>IF(J37/I37*100&gt;100,100,J37/I37*100)</f>
        <v>100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346.56</v>
      </c>
      <c r="J39" s="10">
        <v>349.56</v>
      </c>
      <c r="K39" s="11">
        <f>IF(J39/I39*100&gt;100,100,J39/I39*100)</f>
        <v>100</v>
      </c>
      <c r="L39" s="11">
        <f>K39</f>
        <v>100</v>
      </c>
      <c r="M39" s="218"/>
      <c r="N39" s="242"/>
      <c r="O39" s="221"/>
    </row>
    <row r="40" spans="1:17" ht="66" customHeight="1" x14ac:dyDescent="0.3">
      <c r="A40" s="211">
        <v>3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100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95</v>
      </c>
      <c r="J41" s="10">
        <v>100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28.5" customHeight="1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6.33</v>
      </c>
      <c r="J43" s="10">
        <v>6.44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hidden="1" customHeight="1" x14ac:dyDescent="0.25">
      <c r="A48" s="211">
        <v>12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/>
      <c r="J48" s="10"/>
      <c r="K48" s="11" t="e">
        <f t="shared" ref="K48:K127" si="1">IF(J48/I48*100&gt;100,100,J48/I48*100)</f>
        <v>#DIV/0!</v>
      </c>
      <c r="L48" s="216" t="e">
        <f>(K48+K49+K50)/3</f>
        <v>#DIV/0!</v>
      </c>
      <c r="M48" s="222" t="e">
        <f>(L48+L51)/2</f>
        <v>#DIV/0!</v>
      </c>
      <c r="N48" s="242"/>
      <c r="O48" s="221"/>
    </row>
    <row r="49" spans="1:15" ht="68.25" hidden="1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/>
      <c r="J49" s="10"/>
      <c r="K49" s="11" t="e">
        <f t="shared" si="1"/>
        <v>#DIV/0!</v>
      </c>
      <c r="L49" s="216"/>
      <c r="M49" s="218"/>
      <c r="N49" s="242"/>
      <c r="O49" s="221"/>
    </row>
    <row r="50" spans="1:15" ht="82.5" hidden="1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/>
      <c r="J50" s="10"/>
      <c r="K50" s="11" t="e">
        <f>IF(J50/I50*100&gt;100,100,J50/I50*100)</f>
        <v>#DIV/0!</v>
      </c>
      <c r="L50" s="216"/>
      <c r="M50" s="218"/>
      <c r="N50" s="242"/>
      <c r="O50" s="221"/>
    </row>
    <row r="51" spans="1:15" ht="31.5" hidden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/>
      <c r="J51" s="10"/>
      <c r="K51" s="11" t="e">
        <f t="shared" si="1"/>
        <v>#DIV/0!</v>
      </c>
      <c r="L51" s="11" t="e">
        <f>K51</f>
        <v>#DIV/0!</v>
      </c>
      <c r="M51" s="218"/>
      <c r="N51" s="242"/>
      <c r="O51" s="221"/>
    </row>
    <row r="52" spans="1:15" ht="66.75" customHeight="1" x14ac:dyDescent="0.25">
      <c r="A52" s="211">
        <v>4</v>
      </c>
      <c r="B52" s="239"/>
      <c r="C52" s="219" t="s">
        <v>53</v>
      </c>
      <c r="D52" s="220" t="s">
        <v>140</v>
      </c>
      <c r="E52" s="221" t="s">
        <v>19</v>
      </c>
      <c r="F52" s="7" t="s">
        <v>20</v>
      </c>
      <c r="G52" s="8" t="s">
        <v>21</v>
      </c>
      <c r="H52" s="9" t="s">
        <v>22</v>
      </c>
      <c r="I52" s="10">
        <v>100</v>
      </c>
      <c r="J52" s="10">
        <v>100</v>
      </c>
      <c r="K52" s="11">
        <f t="shared" si="1"/>
        <v>100</v>
      </c>
      <c r="L52" s="216">
        <f>(K52+K53+K54)/3</f>
        <v>100</v>
      </c>
      <c r="M52" s="222">
        <f>(L52+L55)/2</f>
        <v>100</v>
      </c>
      <c r="N52" s="242"/>
      <c r="O52" s="221"/>
    </row>
    <row r="53" spans="1:15" ht="68.25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>
        <v>95</v>
      </c>
      <c r="J53" s="10">
        <v>100</v>
      </c>
      <c r="K53" s="11">
        <f t="shared" si="1"/>
        <v>100</v>
      </c>
      <c r="L53" s="216"/>
      <c r="M53" s="218"/>
      <c r="N53" s="242"/>
      <c r="O53" s="221"/>
    </row>
    <row r="54" spans="1:15" ht="82.5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>
        <v>100</v>
      </c>
      <c r="J54" s="10">
        <v>100</v>
      </c>
      <c r="K54" s="11">
        <f t="shared" si="1"/>
        <v>100</v>
      </c>
      <c r="L54" s="216"/>
      <c r="M54" s="218"/>
      <c r="N54" s="242"/>
      <c r="O54" s="221"/>
    </row>
    <row r="55" spans="1:15" ht="30.75" customHeight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>
        <v>0.56000000000000005</v>
      </c>
      <c r="J55" s="10">
        <v>0.56000000000000005</v>
      </c>
      <c r="K55" s="11">
        <f t="shared" si="1"/>
        <v>100</v>
      </c>
      <c r="L55" s="11">
        <f>K55</f>
        <v>100</v>
      </c>
      <c r="M55" s="218"/>
      <c r="N55" s="242"/>
      <c r="O55" s="221"/>
    </row>
    <row r="56" spans="1:15" ht="57.7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42.7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customHeight="1" x14ac:dyDescent="0.25">
      <c r="A76" s="211">
        <v>5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100</v>
      </c>
      <c r="M76" s="222">
        <f>(L76+L79)/2</f>
        <v>100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95</v>
      </c>
      <c r="J77" s="10">
        <v>100</v>
      </c>
      <c r="K77" s="11">
        <f t="shared" si="1"/>
        <v>100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100</v>
      </c>
      <c r="K78" s="11">
        <f>IF(J78/I78*100&gt;100,100,J78/I78*100)</f>
        <v>100</v>
      </c>
      <c r="L78" s="216"/>
      <c r="M78" s="218"/>
      <c r="N78" s="242"/>
      <c r="O78" s="221"/>
    </row>
    <row r="79" spans="1:15" ht="30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361.44</v>
      </c>
      <c r="J79" s="10">
        <v>362.89</v>
      </c>
      <c r="K79" s="11">
        <f t="shared" si="1"/>
        <v>100</v>
      </c>
      <c r="L79" s="11">
        <f>K79</f>
        <v>100</v>
      </c>
      <c r="M79" s="218"/>
      <c r="N79" s="242"/>
      <c r="O79" s="221"/>
    </row>
    <row r="80" spans="1:15" ht="53.2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42"/>
      <c r="O84" s="221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42"/>
      <c r="O85" s="221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42"/>
      <c r="O86" s="221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42"/>
      <c r="O87" s="221"/>
    </row>
    <row r="88" spans="1:15" ht="67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customHeight="1" x14ac:dyDescent="0.25">
      <c r="A108" s="211">
        <v>6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>
        <v>100</v>
      </c>
      <c r="J108" s="10">
        <v>100</v>
      </c>
      <c r="K108" s="11">
        <f t="shared" si="1"/>
        <v>100</v>
      </c>
      <c r="L108" s="216">
        <f>(K108+K109+K110)/3</f>
        <v>100</v>
      </c>
      <c r="M108" s="222">
        <f>(L108+L111)/2</f>
        <v>100</v>
      </c>
      <c r="N108" s="242"/>
      <c r="O108" s="221"/>
    </row>
    <row r="109" spans="1:15" ht="66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>
        <v>98</v>
      </c>
      <c r="J109" s="10">
        <v>100</v>
      </c>
      <c r="K109" s="11">
        <f t="shared" si="1"/>
        <v>100</v>
      </c>
      <c r="L109" s="216"/>
      <c r="M109" s="222"/>
      <c r="N109" s="242"/>
      <c r="O109" s="221"/>
    </row>
    <row r="110" spans="1:15" ht="69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>
        <v>100</v>
      </c>
      <c r="J110" s="10">
        <v>100</v>
      </c>
      <c r="K110" s="11">
        <f t="shared" si="1"/>
        <v>100</v>
      </c>
      <c r="L110" s="216"/>
      <c r="M110" s="222"/>
      <c r="N110" s="242"/>
      <c r="O110" s="221"/>
    </row>
    <row r="111" spans="1:15" ht="30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>
        <v>0.44</v>
      </c>
      <c r="J111" s="10">
        <v>0.44</v>
      </c>
      <c r="K111" s="11">
        <f t="shared" si="1"/>
        <v>100</v>
      </c>
      <c r="L111" s="11">
        <f>K111</f>
        <v>100</v>
      </c>
      <c r="M111" s="222"/>
      <c r="N111" s="242"/>
      <c r="O111" s="221"/>
    </row>
    <row r="112" spans="1:15" ht="72" customHeight="1" x14ac:dyDescent="0.25">
      <c r="A112" s="211">
        <v>7</v>
      </c>
      <c r="B112" s="239"/>
      <c r="C112" s="219" t="s">
        <v>84</v>
      </c>
      <c r="D112" s="220" t="s">
        <v>137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100</v>
      </c>
      <c r="M112" s="222">
        <f>(L112+L115)/2</f>
        <v>100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100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31.5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55.33</v>
      </c>
      <c r="J115" s="10">
        <v>55.33</v>
      </c>
      <c r="K115" s="11">
        <f t="shared" si="1"/>
        <v>100</v>
      </c>
      <c r="L115" s="11">
        <f>K115</f>
        <v>100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8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23</v>
      </c>
      <c r="J124" s="10">
        <v>18.2</v>
      </c>
      <c r="K124" s="23">
        <f t="shared" si="1"/>
        <v>79.130434782608688</v>
      </c>
      <c r="L124" s="216">
        <f>(K124+K125+K126)/3</f>
        <v>93.043478260869563</v>
      </c>
      <c r="M124" s="217">
        <f>(L124+L127)/2</f>
        <v>95.995146186780232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5</v>
      </c>
      <c r="J125" s="10">
        <v>5.4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100</v>
      </c>
      <c r="K126" s="23">
        <f t="shared" si="1"/>
        <v>100</v>
      </c>
      <c r="L126" s="216"/>
      <c r="M126" s="218"/>
      <c r="N126" s="242"/>
      <c r="O126" s="221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37980</v>
      </c>
      <c r="J127" s="10">
        <v>37580</v>
      </c>
      <c r="K127" s="23">
        <f t="shared" si="1"/>
        <v>98.946814112690902</v>
      </c>
      <c r="L127" s="23">
        <f>K127</f>
        <v>98.946814112690902</v>
      </c>
      <c r="M127" s="218"/>
      <c r="N127" s="242"/>
      <c r="O127" s="221"/>
    </row>
    <row r="128" spans="1:15" ht="81" customHeight="1" x14ac:dyDescent="0.25">
      <c r="A128" s="211">
        <v>9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>
        <v>5</v>
      </c>
      <c r="J128" s="10">
        <v>6.1</v>
      </c>
      <c r="K128" s="23">
        <f t="shared" ref="K128:K147" si="2">IF(J128/I128*100&gt;100,100,J128/I128*100)</f>
        <v>100</v>
      </c>
      <c r="L128" s="216">
        <f>(K128+K129+K130)/3</f>
        <v>100</v>
      </c>
      <c r="M128" s="217">
        <f>(L128+L131)/2</f>
        <v>98.245930197633214</v>
      </c>
      <c r="N128" s="242"/>
      <c r="O128" s="221"/>
    </row>
    <row r="129" spans="1:15" ht="83.25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>
        <v>1</v>
      </c>
      <c r="J129" s="10">
        <v>1.7</v>
      </c>
      <c r="K129" s="23">
        <f t="shared" si="2"/>
        <v>100</v>
      </c>
      <c r="L129" s="216"/>
      <c r="M129" s="218"/>
      <c r="N129" s="242"/>
      <c r="O129" s="221"/>
    </row>
    <row r="130" spans="1:15" ht="66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>
        <v>70</v>
      </c>
      <c r="J130" s="10">
        <v>100</v>
      </c>
      <c r="K130" s="23">
        <f t="shared" si="2"/>
        <v>100</v>
      </c>
      <c r="L130" s="216"/>
      <c r="M130" s="218"/>
      <c r="N130" s="242"/>
      <c r="O130" s="221"/>
    </row>
    <row r="131" spans="1:15" ht="31.5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>
        <v>16647</v>
      </c>
      <c r="J131" s="10">
        <v>16063</v>
      </c>
      <c r="K131" s="23">
        <f t="shared" si="2"/>
        <v>96.491860395266414</v>
      </c>
      <c r="L131" s="23">
        <f>K131</f>
        <v>96.491860395266414</v>
      </c>
      <c r="M131" s="218"/>
      <c r="N131" s="242"/>
      <c r="O131" s="221"/>
    </row>
    <row r="132" spans="1:15" ht="84" customHeight="1" x14ac:dyDescent="0.25">
      <c r="A132" s="211">
        <v>10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17</v>
      </c>
      <c r="J132" s="10">
        <v>17.3</v>
      </c>
      <c r="K132" s="23">
        <f t="shared" si="2"/>
        <v>100</v>
      </c>
      <c r="L132" s="216">
        <f>(K132+K133+K134)/3</f>
        <v>100</v>
      </c>
      <c r="M132" s="217">
        <f>(L132+L135)/2</f>
        <v>99.12062944418733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1</v>
      </c>
      <c r="J133" s="10">
        <v>6.4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70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23767</v>
      </c>
      <c r="J135" s="10">
        <v>23349</v>
      </c>
      <c r="K135" s="23">
        <f t="shared" si="2"/>
        <v>98.241258888374645</v>
      </c>
      <c r="L135" s="23">
        <f>K135</f>
        <v>98.241258888374645</v>
      </c>
      <c r="M135" s="218"/>
      <c r="N135" s="242"/>
      <c r="O135" s="221"/>
    </row>
    <row r="136" spans="1:15" ht="82.5" customHeight="1" x14ac:dyDescent="0.25">
      <c r="A136" s="211">
        <v>11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13</v>
      </c>
      <c r="J136" s="10">
        <v>13</v>
      </c>
      <c r="K136" s="23">
        <f t="shared" si="2"/>
        <v>100</v>
      </c>
      <c r="L136" s="216">
        <f>(K136+K137+K138)/3</f>
        <v>100</v>
      </c>
      <c r="M136" s="217">
        <f>(L136+L139)/2</f>
        <v>99.981849532625461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1</v>
      </c>
      <c r="J137" s="10">
        <v>1</v>
      </c>
      <c r="K137" s="23">
        <f t="shared" si="2"/>
        <v>100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70</v>
      </c>
      <c r="J138" s="10">
        <v>100</v>
      </c>
      <c r="K138" s="23">
        <f t="shared" si="2"/>
        <v>100</v>
      </c>
      <c r="L138" s="216"/>
      <c r="M138" s="218"/>
      <c r="N138" s="242"/>
      <c r="O138" s="221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11019</v>
      </c>
      <c r="J139" s="10">
        <v>11015</v>
      </c>
      <c r="K139" s="23">
        <f t="shared" si="2"/>
        <v>99.963699065250935</v>
      </c>
      <c r="L139" s="23">
        <f>K139</f>
        <v>99.963699065250935</v>
      </c>
      <c r="M139" s="218"/>
      <c r="N139" s="242"/>
      <c r="O139" s="221"/>
    </row>
    <row r="140" spans="1:15" ht="80.25" customHeight="1" x14ac:dyDescent="0.25">
      <c r="A140" s="211">
        <v>12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16</v>
      </c>
      <c r="J140" s="10">
        <v>17.2</v>
      </c>
      <c r="K140" s="23">
        <f t="shared" si="2"/>
        <v>100</v>
      </c>
      <c r="L140" s="216">
        <f>(K140+K141+K142)/3</f>
        <v>100</v>
      </c>
      <c r="M140" s="217">
        <f>(L140+L143)/2</f>
        <v>99.290780141843967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1</v>
      </c>
      <c r="J141" s="10">
        <v>5.9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70</v>
      </c>
      <c r="J142" s="10">
        <v>77.8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28200</v>
      </c>
      <c r="J143" s="10">
        <v>27800</v>
      </c>
      <c r="K143" s="23">
        <f t="shared" si="2"/>
        <v>98.581560283687935</v>
      </c>
      <c r="L143" s="23">
        <f>K143</f>
        <v>98.581560283687935</v>
      </c>
      <c r="M143" s="218"/>
      <c r="N143" s="243"/>
      <c r="O143" s="221"/>
    </row>
    <row r="144" spans="1:15" ht="80.25" customHeight="1" x14ac:dyDescent="0.25">
      <c r="A144" s="211">
        <v>13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3</v>
      </c>
      <c r="J144" s="10">
        <v>2.6</v>
      </c>
      <c r="K144" s="23">
        <f t="shared" si="2"/>
        <v>86.666666666666671</v>
      </c>
      <c r="L144" s="216">
        <f>(K144+K145+K146)/3</f>
        <v>95.555555555555557</v>
      </c>
      <c r="M144" s="217">
        <f>(L144+L147)/2</f>
        <v>97.381031100531203</v>
      </c>
      <c r="N144" s="243"/>
      <c r="O144" s="221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2</v>
      </c>
      <c r="J145" s="10">
        <v>2</v>
      </c>
      <c r="K145" s="23">
        <f t="shared" si="2"/>
        <v>100</v>
      </c>
      <c r="L145" s="216"/>
      <c r="M145" s="218"/>
      <c r="N145" s="243"/>
      <c r="O145" s="221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70</v>
      </c>
      <c r="J146" s="10">
        <v>100</v>
      </c>
      <c r="K146" s="23">
        <f t="shared" si="2"/>
        <v>100</v>
      </c>
      <c r="L146" s="216"/>
      <c r="M146" s="218"/>
      <c r="N146" s="243"/>
      <c r="O146" s="221"/>
    </row>
    <row r="147" spans="1:15" ht="31.5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>
        <v>15123</v>
      </c>
      <c r="J147" s="10">
        <v>15003</v>
      </c>
      <c r="K147" s="23">
        <f t="shared" si="2"/>
        <v>99.206506645506849</v>
      </c>
      <c r="L147" s="23">
        <f>K147</f>
        <v>99.206506645506849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customFormat="1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"/>
    </row>
    <row r="152" spans="1:15" ht="18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8" customHeight="1" x14ac:dyDescent="0.25"/>
    <row r="154" spans="1:15" ht="18" customHeight="1" x14ac:dyDescent="0.25">
      <c r="B154" s="28" t="s">
        <v>107</v>
      </c>
    </row>
    <row r="155" spans="1:15" ht="18" customHeight="1" x14ac:dyDescent="0.25">
      <c r="B155" s="28" t="s">
        <v>108</v>
      </c>
    </row>
    <row r="156" spans="1:15" ht="18" customHeight="1" x14ac:dyDescent="0.25"/>
    <row r="157" spans="1:15" ht="18" customHeight="1" x14ac:dyDescent="0.25"/>
    <row r="158" spans="1:15" ht="18" customHeight="1" x14ac:dyDescent="0.25"/>
    <row r="159" spans="1:15" ht="18" customHeight="1" x14ac:dyDescent="0.25">
      <c r="D159" s="34" t="s">
        <v>109</v>
      </c>
    </row>
    <row r="160" spans="1:15" ht="18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154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155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100</v>
      </c>
      <c r="M4" s="222">
        <f>(L4+L7)/2</f>
        <v>100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80</v>
      </c>
      <c r="J5" s="10">
        <v>88.9</v>
      </c>
      <c r="K5" s="11">
        <f t="shared" si="0"/>
        <v>100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3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7.33</v>
      </c>
      <c r="J7" s="10">
        <v>8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100</v>
      </c>
      <c r="M12" s="222">
        <f>(L12+L15)/2</f>
        <v>100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80</v>
      </c>
      <c r="J13" s="10">
        <v>83.3</v>
      </c>
      <c r="K13" s="11">
        <f t="shared" si="0"/>
        <v>100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1.5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1.56</v>
      </c>
      <c r="J15" s="10">
        <v>1.56</v>
      </c>
      <c r="K15" s="11">
        <f t="shared" si="0"/>
        <v>100</v>
      </c>
      <c r="L15" s="11">
        <f>K15</f>
        <v>100</v>
      </c>
      <c r="M15" s="218"/>
      <c r="N15" s="242"/>
      <c r="O15" s="221"/>
    </row>
    <row r="16" spans="1:17" ht="68.25" hidden="1" customHeight="1" x14ac:dyDescent="0.25">
      <c r="A16" s="211">
        <v>4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/>
      <c r="J16" s="10"/>
      <c r="K16" s="11" t="e">
        <f t="shared" si="0"/>
        <v>#DIV/0!</v>
      </c>
      <c r="L16" s="216" t="e">
        <f>(K16+K17+K18)/3</f>
        <v>#DIV/0!</v>
      </c>
      <c r="M16" s="222" t="e">
        <f>(L16+L19)/2</f>
        <v>#DIV/0!</v>
      </c>
      <c r="N16" s="242"/>
      <c r="O16" s="221"/>
    </row>
    <row r="17" spans="1:15" ht="69.75" hidden="1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/>
      <c r="J17" s="10"/>
      <c r="K17" s="11" t="e">
        <f t="shared" si="0"/>
        <v>#DIV/0!</v>
      </c>
      <c r="L17" s="236"/>
      <c r="M17" s="218"/>
      <c r="N17" s="242"/>
      <c r="O17" s="221"/>
    </row>
    <row r="18" spans="1:15" ht="114.75" hidden="1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/>
      <c r="J18" s="10"/>
      <c r="K18" s="11" t="e">
        <f t="shared" si="0"/>
        <v>#DIV/0!</v>
      </c>
      <c r="L18" s="236"/>
      <c r="M18" s="218"/>
      <c r="N18" s="242"/>
      <c r="O18" s="221"/>
    </row>
    <row r="19" spans="1:15" ht="33" hidden="1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/>
      <c r="J19" s="10"/>
      <c r="K19" s="11" t="e">
        <f t="shared" si="0"/>
        <v>#DIV/0!</v>
      </c>
      <c r="L19" s="11" t="e">
        <f>K19</f>
        <v>#DIV/0!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6.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3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100</v>
      </c>
      <c r="M36" s="222">
        <f>(L36+L39)/2</f>
        <v>99.884389013452903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80</v>
      </c>
      <c r="J37" s="10">
        <v>86</v>
      </c>
      <c r="K37" s="11">
        <f>IF(J37/I37*100&gt;100,100,J37/I37*100)</f>
        <v>100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285.44</v>
      </c>
      <c r="J39" s="10">
        <v>284.77999999999997</v>
      </c>
      <c r="K39" s="11">
        <f>IF(J39/I39*100&gt;100,100,J39/I39*100)</f>
        <v>99.768778026905821</v>
      </c>
      <c r="L39" s="11">
        <f>K39</f>
        <v>99.768778026905821</v>
      </c>
      <c r="M39" s="218"/>
      <c r="N39" s="242"/>
      <c r="O39" s="221"/>
    </row>
    <row r="40" spans="1:17" ht="66" customHeight="1" x14ac:dyDescent="0.3">
      <c r="A40" s="211">
        <v>4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100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85</v>
      </c>
      <c r="J41" s="10">
        <v>86.2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0" customHeight="1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3.89</v>
      </c>
      <c r="J43" s="10">
        <v>4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hidden="1" customHeight="1" x14ac:dyDescent="0.25">
      <c r="A48" s="211">
        <v>12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/>
      <c r="J48" s="10"/>
      <c r="K48" s="11" t="e">
        <f t="shared" ref="K48:K127" si="1">IF(J48/I48*100&gt;100,100,J48/I48*100)</f>
        <v>#DIV/0!</v>
      </c>
      <c r="L48" s="216" t="e">
        <f>(K48+K49+K50)/3</f>
        <v>#DIV/0!</v>
      </c>
      <c r="M48" s="222" t="e">
        <f>(L48+L51)/2</f>
        <v>#DIV/0!</v>
      </c>
      <c r="N48" s="242"/>
      <c r="O48" s="221"/>
    </row>
    <row r="49" spans="1:15" ht="68.25" hidden="1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/>
      <c r="J49" s="10"/>
      <c r="K49" s="11" t="e">
        <f t="shared" si="1"/>
        <v>#DIV/0!</v>
      </c>
      <c r="L49" s="216"/>
      <c r="M49" s="218"/>
      <c r="N49" s="242"/>
      <c r="O49" s="221"/>
    </row>
    <row r="50" spans="1:15" ht="54.75" hidden="1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/>
      <c r="J50" s="10"/>
      <c r="K50" s="11" t="e">
        <f>IF(J50/I50*100&gt;100,100,J50/I50*100)</f>
        <v>#DIV/0!</v>
      </c>
      <c r="L50" s="216"/>
      <c r="M50" s="218"/>
      <c r="N50" s="242"/>
      <c r="O50" s="221"/>
    </row>
    <row r="51" spans="1:15" ht="31.5" hidden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/>
      <c r="J51" s="10"/>
      <c r="K51" s="11" t="e">
        <f t="shared" si="1"/>
        <v>#DIV/0!</v>
      </c>
      <c r="L51" s="11" t="e">
        <f>K51</f>
        <v>#DIV/0!</v>
      </c>
      <c r="M51" s="218"/>
      <c r="N51" s="242"/>
      <c r="O51" s="221"/>
    </row>
    <row r="52" spans="1:15" ht="66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31.5" hidden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68.2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49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customHeight="1" x14ac:dyDescent="0.25">
      <c r="A76" s="211">
        <v>5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99.111176470588234</v>
      </c>
      <c r="M76" s="222">
        <f>(L76+L79)/2</f>
        <v>99.020746571513286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85</v>
      </c>
      <c r="J77" s="10">
        <v>84</v>
      </c>
      <c r="K77" s="11">
        <f t="shared" si="1"/>
        <v>98.82352941176471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98.51</v>
      </c>
      <c r="K78" s="11">
        <f>IF(J78/I78*100&gt;100,100,J78/I78*100)</f>
        <v>98.51</v>
      </c>
      <c r="L78" s="216"/>
      <c r="M78" s="218"/>
      <c r="N78" s="242"/>
      <c r="O78" s="221"/>
    </row>
    <row r="79" spans="1:15" ht="32.450000000000003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259.89</v>
      </c>
      <c r="J79" s="10">
        <v>257.11</v>
      </c>
      <c r="K79" s="11">
        <f t="shared" si="1"/>
        <v>98.930316672438352</v>
      </c>
      <c r="L79" s="11">
        <f>K79</f>
        <v>98.930316672438352</v>
      </c>
      <c r="M79" s="218"/>
      <c r="N79" s="242"/>
      <c r="O79" s="221"/>
    </row>
    <row r="80" spans="1:15" ht="66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9" customHeight="1" x14ac:dyDescent="0.25">
      <c r="A84" s="211">
        <v>6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>
        <v>100</v>
      </c>
      <c r="J84" s="10">
        <v>100</v>
      </c>
      <c r="K84" s="11">
        <f>IF(J84/I84*100&gt;100,100,J84/I84*100)</f>
        <v>100</v>
      </c>
      <c r="L84" s="224">
        <f>(K84+K85+K86)/3</f>
        <v>97.346938775510196</v>
      </c>
      <c r="M84" s="222">
        <f>(L84+L87)/2</f>
        <v>98.673469387755091</v>
      </c>
      <c r="N84" s="242"/>
      <c r="O84" s="221"/>
    </row>
    <row r="85" spans="1:15" ht="68.25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>
        <v>98</v>
      </c>
      <c r="J85" s="10">
        <v>90.2</v>
      </c>
      <c r="K85" s="11">
        <f>IF(J85/I85*100&gt;100,100,J85/I85*100)</f>
        <v>92.040816326530617</v>
      </c>
      <c r="L85" s="225"/>
      <c r="M85" s="218"/>
      <c r="N85" s="242"/>
      <c r="O85" s="221"/>
    </row>
    <row r="86" spans="1:15" ht="67.5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>
        <v>100</v>
      </c>
      <c r="J86" s="10">
        <v>100</v>
      </c>
      <c r="K86" s="11">
        <f>IF(J86/I86*100&gt;100,100,J86/I86*100)</f>
        <v>100</v>
      </c>
      <c r="L86" s="225"/>
      <c r="M86" s="218"/>
      <c r="N86" s="242"/>
      <c r="O86" s="221"/>
    </row>
    <row r="87" spans="1:15" ht="33.75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>
        <v>0.44</v>
      </c>
      <c r="J87" s="10">
        <v>0.44</v>
      </c>
      <c r="K87" s="11">
        <f>IF(J87/I87*100&gt;100,100,J87/I87*100)</f>
        <v>100</v>
      </c>
      <c r="L87" s="11">
        <f>K87</f>
        <v>100</v>
      </c>
      <c r="M87" s="218"/>
      <c r="N87" s="242"/>
      <c r="O87" s="221"/>
    </row>
    <row r="88" spans="1:15" ht="46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69.7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7</v>
      </c>
      <c r="B112" s="239"/>
      <c r="C112" s="219" t="s">
        <v>84</v>
      </c>
      <c r="D112" s="220" t="s">
        <v>137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100</v>
      </c>
      <c r="M112" s="222">
        <f>(L112+L115)/2</f>
        <v>99.552429667519192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100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30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62.56</v>
      </c>
      <c r="J115" s="10">
        <v>62</v>
      </c>
      <c r="K115" s="11">
        <f t="shared" si="1"/>
        <v>99.10485933503837</v>
      </c>
      <c r="L115" s="11">
        <f>K115</f>
        <v>99.10485933503837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8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14</v>
      </c>
      <c r="J124" s="10">
        <v>14.6</v>
      </c>
      <c r="K124" s="23">
        <f t="shared" si="1"/>
        <v>100</v>
      </c>
      <c r="L124" s="216">
        <f>(K124+K125+K126)/3</f>
        <v>100</v>
      </c>
      <c r="M124" s="217">
        <f>(L124+L127)/2</f>
        <v>100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2</v>
      </c>
      <c r="J125" s="10">
        <v>2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77.8</v>
      </c>
      <c r="K126" s="23">
        <f t="shared" si="1"/>
        <v>100</v>
      </c>
      <c r="L126" s="216"/>
      <c r="M126" s="218"/>
      <c r="N126" s="242"/>
      <c r="O126" s="221"/>
    </row>
    <row r="127" spans="1:15" ht="30" customHeight="1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9501</v>
      </c>
      <c r="J127" s="10">
        <v>9501</v>
      </c>
      <c r="K127" s="23">
        <f t="shared" si="1"/>
        <v>100</v>
      </c>
      <c r="L127" s="23">
        <f>K127</f>
        <v>100</v>
      </c>
      <c r="M127" s="218"/>
      <c r="N127" s="242"/>
      <c r="O127" s="221"/>
    </row>
    <row r="128" spans="1:15" ht="81" hidden="1" customHeight="1" x14ac:dyDescent="0.25">
      <c r="A128" s="211">
        <v>32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/>
      <c r="J128" s="10"/>
      <c r="K128" s="23" t="e">
        <f t="shared" ref="K128:K147" si="2">IF(J128/I128*100&gt;100,100,J128/I128*100)</f>
        <v>#DIV/0!</v>
      </c>
      <c r="L128" s="216" t="e">
        <f>(K128+K129+K130)/3</f>
        <v>#DIV/0!</v>
      </c>
      <c r="M128" s="217" t="e">
        <f>(L128+L131)/2</f>
        <v>#DIV/0!</v>
      </c>
      <c r="N128" s="242"/>
      <c r="O128" s="221"/>
    </row>
    <row r="129" spans="1:15" ht="83.25" hidden="1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/>
      <c r="J129" s="10"/>
      <c r="K129" s="23" t="e">
        <f t="shared" si="2"/>
        <v>#DIV/0!</v>
      </c>
      <c r="L129" s="216"/>
      <c r="M129" s="218"/>
      <c r="N129" s="242"/>
      <c r="O129" s="221"/>
    </row>
    <row r="130" spans="1:15" ht="66" hidden="1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/>
      <c r="J130" s="10"/>
      <c r="K130" s="23" t="e">
        <f t="shared" si="2"/>
        <v>#DIV/0!</v>
      </c>
      <c r="L130" s="216"/>
      <c r="M130" s="218"/>
      <c r="N130" s="242"/>
      <c r="O130" s="221"/>
    </row>
    <row r="131" spans="1:15" ht="31.5" hidden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/>
      <c r="J131" s="10"/>
      <c r="K131" s="23" t="e">
        <f t="shared" si="2"/>
        <v>#DIV/0!</v>
      </c>
      <c r="L131" s="23" t="e">
        <f>K131</f>
        <v>#DIV/0!</v>
      </c>
      <c r="M131" s="218"/>
      <c r="N131" s="242"/>
      <c r="O131" s="221"/>
    </row>
    <row r="132" spans="1:15" ht="84" hidden="1" customHeight="1" x14ac:dyDescent="0.25">
      <c r="A132" s="211">
        <v>33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/>
      <c r="J132" s="10"/>
      <c r="K132" s="23" t="e">
        <f t="shared" si="2"/>
        <v>#DIV/0!</v>
      </c>
      <c r="L132" s="216" t="e">
        <f>(K132+K133+K134)/3</f>
        <v>#DIV/0!</v>
      </c>
      <c r="M132" s="217" t="e">
        <f>(L132+L135)/2</f>
        <v>#DIV/0!</v>
      </c>
      <c r="N132" s="242"/>
      <c r="O132" s="221"/>
    </row>
    <row r="133" spans="1:15" ht="85.5" hidden="1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/>
      <c r="J133" s="10"/>
      <c r="K133" s="23" t="e">
        <f t="shared" si="2"/>
        <v>#DIV/0!</v>
      </c>
      <c r="L133" s="216"/>
      <c r="M133" s="218"/>
      <c r="N133" s="242"/>
      <c r="O133" s="221"/>
    </row>
    <row r="134" spans="1:15" ht="69.75" hidden="1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/>
      <c r="J134" s="10"/>
      <c r="K134" s="23" t="e">
        <f t="shared" si="2"/>
        <v>#DIV/0!</v>
      </c>
      <c r="L134" s="216"/>
      <c r="M134" s="218"/>
      <c r="N134" s="242"/>
      <c r="O134" s="221"/>
    </row>
    <row r="135" spans="1:15" ht="31.5" hidden="1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/>
      <c r="J135" s="10"/>
      <c r="K135" s="23" t="e">
        <f t="shared" si="2"/>
        <v>#DIV/0!</v>
      </c>
      <c r="L135" s="23" t="e">
        <f>K135</f>
        <v>#DIV/0!</v>
      </c>
      <c r="M135" s="218"/>
      <c r="N135" s="242"/>
      <c r="O135" s="221"/>
    </row>
    <row r="136" spans="1:15" ht="82.5" customHeight="1" x14ac:dyDescent="0.25">
      <c r="A136" s="211">
        <v>9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6</v>
      </c>
      <c r="J136" s="10">
        <v>8</v>
      </c>
      <c r="K136" s="23">
        <f t="shared" si="2"/>
        <v>100</v>
      </c>
      <c r="L136" s="216">
        <f>(K136+K137+K138)/3</f>
        <v>100</v>
      </c>
      <c r="M136" s="217">
        <f>(L136+L139)/2</f>
        <v>100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1</v>
      </c>
      <c r="J137" s="10">
        <v>1</v>
      </c>
      <c r="K137" s="23">
        <f t="shared" si="2"/>
        <v>100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70</v>
      </c>
      <c r="J138" s="10">
        <v>100</v>
      </c>
      <c r="K138" s="23">
        <f t="shared" si="2"/>
        <v>100</v>
      </c>
      <c r="L138" s="216"/>
      <c r="M138" s="218"/>
      <c r="N138" s="242"/>
      <c r="O138" s="221"/>
    </row>
    <row r="139" spans="1:15" ht="30.75" customHeight="1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3675</v>
      </c>
      <c r="J139" s="10">
        <v>3675</v>
      </c>
      <c r="K139" s="23">
        <f t="shared" si="2"/>
        <v>100</v>
      </c>
      <c r="L139" s="23">
        <f>K139</f>
        <v>100</v>
      </c>
      <c r="M139" s="218"/>
      <c r="N139" s="242"/>
      <c r="O139" s="221"/>
    </row>
    <row r="140" spans="1:15" ht="80.25" hidden="1" customHeight="1" x14ac:dyDescent="0.25">
      <c r="A140" s="211">
        <v>35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/>
      <c r="J140" s="10"/>
      <c r="K140" s="23" t="e">
        <f t="shared" si="2"/>
        <v>#DIV/0!</v>
      </c>
      <c r="L140" s="216" t="e">
        <f>(K140+K141+K142)/3</f>
        <v>#DIV/0!</v>
      </c>
      <c r="M140" s="217" t="e">
        <f>(L140+L143)/2</f>
        <v>#DIV/0!</v>
      </c>
      <c r="N140" s="243"/>
      <c r="O140" s="221"/>
    </row>
    <row r="141" spans="1:15" ht="80.25" hidden="1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/>
      <c r="J141" s="10"/>
      <c r="K141" s="23" t="e">
        <f t="shared" si="2"/>
        <v>#DIV/0!</v>
      </c>
      <c r="L141" s="216"/>
      <c r="M141" s="218"/>
      <c r="N141" s="243"/>
      <c r="O141" s="221"/>
    </row>
    <row r="142" spans="1:15" ht="72" hidden="1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/>
      <c r="J142" s="10"/>
      <c r="K142" s="23" t="e">
        <f t="shared" si="2"/>
        <v>#DIV/0!</v>
      </c>
      <c r="L142" s="216"/>
      <c r="M142" s="218"/>
      <c r="N142" s="243"/>
      <c r="O142" s="221"/>
    </row>
    <row r="143" spans="1:15" ht="31.5" hidden="1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/>
      <c r="J143" s="10"/>
      <c r="K143" s="23" t="e">
        <f t="shared" si="2"/>
        <v>#DIV/0!</v>
      </c>
      <c r="L143" s="23" t="e">
        <f>K143</f>
        <v>#DIV/0!</v>
      </c>
      <c r="M143" s="218"/>
      <c r="N143" s="243"/>
      <c r="O143" s="221"/>
    </row>
    <row r="144" spans="1:15" ht="80.25" hidden="1" customHeight="1" x14ac:dyDescent="0.25">
      <c r="A144" s="211">
        <v>36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/>
      <c r="J144" s="10"/>
      <c r="K144" s="23" t="e">
        <f t="shared" si="2"/>
        <v>#DIV/0!</v>
      </c>
      <c r="L144" s="216" t="e">
        <f>(K144+K145+K146)/3</f>
        <v>#DIV/0!</v>
      </c>
      <c r="M144" s="217" t="e">
        <f>(L144+L147)/2</f>
        <v>#DIV/0!</v>
      </c>
      <c r="N144" s="243"/>
      <c r="O144" s="221"/>
    </row>
    <row r="145" spans="1:15" ht="84.75" hidden="1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/>
      <c r="J145" s="10"/>
      <c r="K145" s="23" t="e">
        <f t="shared" si="2"/>
        <v>#DIV/0!</v>
      </c>
      <c r="L145" s="216"/>
      <c r="M145" s="218"/>
      <c r="N145" s="243"/>
      <c r="O145" s="221"/>
    </row>
    <row r="146" spans="1:15" ht="71.25" hidden="1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/>
      <c r="J146" s="10"/>
      <c r="K146" s="23" t="e">
        <f t="shared" si="2"/>
        <v>#DIV/0!</v>
      </c>
      <c r="L146" s="216"/>
      <c r="M146" s="218"/>
      <c r="N146" s="243"/>
      <c r="O146" s="221"/>
    </row>
    <row r="147" spans="1:15" ht="31.5" hidden="1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/>
      <c r="J147" s="10"/>
      <c r="K147" s="23" t="e">
        <f t="shared" si="2"/>
        <v>#DIV/0!</v>
      </c>
      <c r="L147" s="23" t="e">
        <f>K147</f>
        <v>#DIV/0!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</row>
    <row r="152" spans="1:15" ht="19.5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9.5" customHeight="1" x14ac:dyDescent="0.25"/>
    <row r="154" spans="1:15" ht="19.5" customHeight="1" x14ac:dyDescent="0.25">
      <c r="B154" s="28" t="s">
        <v>107</v>
      </c>
    </row>
    <row r="155" spans="1:15" ht="19.5" customHeight="1" x14ac:dyDescent="0.25">
      <c r="B155" s="28" t="s">
        <v>108</v>
      </c>
    </row>
    <row r="156" spans="1:15" ht="19.5" customHeight="1" x14ac:dyDescent="0.25"/>
    <row r="157" spans="1:15" ht="19.5" customHeight="1" x14ac:dyDescent="0.25"/>
    <row r="158" spans="1:15" ht="19.5" customHeight="1" x14ac:dyDescent="0.25"/>
    <row r="159" spans="1:15" ht="19.5" customHeight="1" x14ac:dyDescent="0.25">
      <c r="D159" s="34" t="s">
        <v>109</v>
      </c>
    </row>
    <row r="160" spans="1:15" ht="19.5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156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157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98.466666666666654</v>
      </c>
      <c r="M4" s="222">
        <f>(L4+L7)/2</f>
        <v>96.857523398128137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100</v>
      </c>
      <c r="J5" s="10">
        <v>95.4</v>
      </c>
      <c r="K5" s="11">
        <f t="shared" si="0"/>
        <v>95.4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0.75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13.89</v>
      </c>
      <c r="J7" s="10">
        <v>13.23</v>
      </c>
      <c r="K7" s="11">
        <f t="shared" si="0"/>
        <v>95.248380129589634</v>
      </c>
      <c r="L7" s="11">
        <f>K7</f>
        <v>95.248380129589634</v>
      </c>
      <c r="M7" s="218"/>
      <c r="N7" s="242"/>
      <c r="O7" s="221"/>
    </row>
    <row r="8" spans="1:17" ht="1.5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98.8</v>
      </c>
      <c r="M12" s="222">
        <f>(L12+L15)/2</f>
        <v>95.983850931677011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100</v>
      </c>
      <c r="J13" s="10">
        <v>96.4</v>
      </c>
      <c r="K13" s="11">
        <f t="shared" si="0"/>
        <v>96.4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3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6.44</v>
      </c>
      <c r="J15" s="10">
        <v>6</v>
      </c>
      <c r="K15" s="11">
        <f t="shared" si="0"/>
        <v>93.16770186335404</v>
      </c>
      <c r="L15" s="11">
        <f>K15</f>
        <v>93.16770186335404</v>
      </c>
      <c r="M15" s="218"/>
      <c r="N15" s="242"/>
      <c r="O15" s="221"/>
    </row>
    <row r="16" spans="1:17" ht="68.25" customHeight="1" x14ac:dyDescent="0.25">
      <c r="A16" s="211">
        <v>3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>
        <v>100</v>
      </c>
      <c r="J16" s="10">
        <v>100</v>
      </c>
      <c r="K16" s="11">
        <f t="shared" si="0"/>
        <v>100</v>
      </c>
      <c r="L16" s="216">
        <f>(K16+K17+K18)/2</f>
        <v>100</v>
      </c>
      <c r="M16" s="222">
        <f>(L16+L19)/2</f>
        <v>92.948717948717956</v>
      </c>
      <c r="N16" s="242"/>
      <c r="O16" s="221"/>
    </row>
    <row r="17" spans="1:15" ht="69.75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>
        <v>100</v>
      </c>
      <c r="J17" s="10">
        <v>100</v>
      </c>
      <c r="K17" s="11">
        <f t="shared" si="0"/>
        <v>100</v>
      </c>
      <c r="L17" s="236"/>
      <c r="M17" s="218"/>
      <c r="N17" s="242"/>
      <c r="O17" s="221"/>
    </row>
    <row r="18" spans="1:15" ht="114.75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>
        <v>0</v>
      </c>
      <c r="J18" s="10">
        <v>0</v>
      </c>
      <c r="K18" s="11">
        <v>0</v>
      </c>
      <c r="L18" s="236"/>
      <c r="M18" s="218"/>
      <c r="N18" s="242"/>
      <c r="O18" s="221"/>
    </row>
    <row r="19" spans="1:15" ht="32.25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>
        <v>0.78</v>
      </c>
      <c r="J19" s="10">
        <v>0.67</v>
      </c>
      <c r="K19" s="11">
        <f t="shared" si="0"/>
        <v>85.897435897435898</v>
      </c>
      <c r="L19" s="11">
        <f>K19</f>
        <v>85.897435897435898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88.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4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99.595959595959584</v>
      </c>
      <c r="M36" s="222">
        <f>(L36+L39)/2</f>
        <v>98.429362970259746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99</v>
      </c>
      <c r="J37" s="10">
        <v>97.8</v>
      </c>
      <c r="K37" s="11">
        <f>IF(J37/I37*100&gt;100,100,J37/I37*100)</f>
        <v>98.787878787878782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247.33</v>
      </c>
      <c r="J39" s="10">
        <v>240.56</v>
      </c>
      <c r="K39" s="11">
        <f>IF(J39/I39*100&gt;100,100,J39/I39*100)</f>
        <v>97.262766344559893</v>
      </c>
      <c r="L39" s="11">
        <f>K39</f>
        <v>97.262766344559893</v>
      </c>
      <c r="M39" s="218"/>
      <c r="N39" s="242"/>
      <c r="O39" s="221"/>
    </row>
    <row r="40" spans="1:17" ht="66" customHeight="1" x14ac:dyDescent="0.3">
      <c r="A40" s="211">
        <v>5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100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100</v>
      </c>
      <c r="J41" s="10">
        <v>100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1.5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1.89</v>
      </c>
      <c r="J43" s="10">
        <v>2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customHeight="1" x14ac:dyDescent="0.25">
      <c r="A48" s="211">
        <v>6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100</v>
      </c>
      <c r="M48" s="222">
        <f>(L48+L51)/2</f>
        <v>100</v>
      </c>
      <c r="N48" s="242"/>
      <c r="O48" s="221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100</v>
      </c>
      <c r="J49" s="10">
        <v>100</v>
      </c>
      <c r="K49" s="11">
        <f t="shared" si="1"/>
        <v>100</v>
      </c>
      <c r="L49" s="216"/>
      <c r="M49" s="218"/>
      <c r="N49" s="242"/>
      <c r="O49" s="221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100</v>
      </c>
      <c r="K50" s="11">
        <f>IF(J50/I50*100&gt;100,100,J50/I50*100)</f>
        <v>100</v>
      </c>
      <c r="L50" s="216"/>
      <c r="M50" s="218"/>
      <c r="N50" s="242"/>
      <c r="O50" s="221"/>
    </row>
    <row r="51" spans="1:15" ht="30.75" customHeight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1.67</v>
      </c>
      <c r="J51" s="10">
        <v>2</v>
      </c>
      <c r="K51" s="11">
        <f t="shared" si="1"/>
        <v>100</v>
      </c>
      <c r="L51" s="11">
        <f>K51</f>
        <v>100</v>
      </c>
      <c r="M51" s="218"/>
      <c r="N51" s="242"/>
      <c r="O51" s="221"/>
    </row>
    <row r="52" spans="1:15" ht="66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31.5" hidden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30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customHeight="1" x14ac:dyDescent="0.25">
      <c r="A68" s="211">
        <v>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>
        <v>100</v>
      </c>
      <c r="J68" s="10">
        <v>100</v>
      </c>
      <c r="K68" s="11">
        <f t="shared" si="1"/>
        <v>100</v>
      </c>
      <c r="L68" s="216">
        <f>(K68+K69+K70)/2</f>
        <v>100</v>
      </c>
      <c r="M68" s="222">
        <f>(L68+L71)/2</f>
        <v>100</v>
      </c>
      <c r="N68" s="242"/>
      <c r="O68" s="221"/>
    </row>
    <row r="69" spans="1:15" ht="69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>
        <v>100</v>
      </c>
      <c r="J69" s="10">
        <v>100</v>
      </c>
      <c r="K69" s="11">
        <f t="shared" si="1"/>
        <v>100</v>
      </c>
      <c r="L69" s="216"/>
      <c r="M69" s="218"/>
      <c r="N69" s="242"/>
      <c r="O69" s="221"/>
    </row>
    <row r="70" spans="1:15" ht="80.25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>
        <v>0</v>
      </c>
      <c r="J70" s="10">
        <v>0</v>
      </c>
      <c r="K70" s="11">
        <v>0</v>
      </c>
      <c r="L70" s="216"/>
      <c r="M70" s="218"/>
      <c r="N70" s="242"/>
      <c r="O70" s="221"/>
    </row>
    <row r="71" spans="1:15" ht="30.75" customHeight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>
        <v>0.22</v>
      </c>
      <c r="J71" s="10">
        <v>0.22</v>
      </c>
      <c r="K71" s="11">
        <f t="shared" si="1"/>
        <v>100</v>
      </c>
      <c r="L71" s="11">
        <f>K71</f>
        <v>100</v>
      </c>
      <c r="M71" s="218"/>
      <c r="N71" s="242"/>
      <c r="O71" s="221"/>
    </row>
    <row r="72" spans="1:15" ht="66.75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hidden="1" customHeight="1" x14ac:dyDescent="0.25">
      <c r="A76" s="211">
        <v>19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99.36</v>
      </c>
      <c r="M76" s="222">
        <f>(L76+L79)/2</f>
        <v>97.924510910203239</v>
      </c>
      <c r="N76" s="242"/>
      <c r="O76" s="221"/>
    </row>
    <row r="77" spans="1:15" ht="69.75" hidden="1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100</v>
      </c>
      <c r="J77" s="10">
        <v>100</v>
      </c>
      <c r="K77" s="11">
        <f t="shared" si="1"/>
        <v>100</v>
      </c>
      <c r="L77" s="216"/>
      <c r="M77" s="218"/>
      <c r="N77" s="242"/>
      <c r="O77" s="221"/>
    </row>
    <row r="78" spans="1:15" ht="83.25" hidden="1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98.08</v>
      </c>
      <c r="K78" s="11">
        <f>IF(J78/I78*100&gt;100,100,J78/I78*100)</f>
        <v>98.08</v>
      </c>
      <c r="L78" s="216"/>
      <c r="M78" s="218"/>
      <c r="N78" s="242"/>
      <c r="O78" s="221"/>
    </row>
    <row r="79" spans="1:15" ht="32.25" hidden="1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294.22000000000003</v>
      </c>
      <c r="J79" s="10">
        <v>283.89</v>
      </c>
      <c r="K79" s="11">
        <f t="shared" si="1"/>
        <v>96.489021820406478</v>
      </c>
      <c r="L79" s="11">
        <f>K79</f>
        <v>96.489021820406478</v>
      </c>
      <c r="M79" s="218"/>
      <c r="N79" s="242"/>
      <c r="O79" s="221"/>
    </row>
    <row r="80" spans="1:15" ht="66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8.25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42"/>
      <c r="O84" s="221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42"/>
      <c r="O85" s="221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42"/>
      <c r="O86" s="221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42"/>
      <c r="O87" s="221"/>
    </row>
    <row r="88" spans="1:15" ht="67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68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8</v>
      </c>
      <c r="B112" s="239"/>
      <c r="C112" s="219" t="s">
        <v>84</v>
      </c>
      <c r="D112" s="220" t="s">
        <v>137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98.89</v>
      </c>
      <c r="M112" s="222">
        <f>(L112+L115)/2</f>
        <v>99.248184827339429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100</v>
      </c>
      <c r="J113" s="10">
        <v>100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96.67</v>
      </c>
      <c r="K114" s="11">
        <f t="shared" si="1"/>
        <v>96.67</v>
      </c>
      <c r="L114" s="216"/>
      <c r="M114" s="222"/>
      <c r="N114" s="242"/>
      <c r="O114" s="221"/>
    </row>
    <row r="115" spans="1:15" ht="30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55.89</v>
      </c>
      <c r="J115" s="10">
        <v>55.67</v>
      </c>
      <c r="K115" s="11">
        <f t="shared" si="1"/>
        <v>99.606369654678844</v>
      </c>
      <c r="L115" s="11">
        <f>K115</f>
        <v>99.606369654678844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9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46</v>
      </c>
      <c r="J124" s="10">
        <v>40.1</v>
      </c>
      <c r="K124" s="23">
        <f t="shared" si="1"/>
        <v>87.173913043478265</v>
      </c>
      <c r="L124" s="216">
        <f>(K124+K125+K126)/3</f>
        <v>95.724637681159422</v>
      </c>
      <c r="M124" s="217">
        <f>(L124+L127)/2</f>
        <v>90.437692742613422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35</v>
      </c>
      <c r="J125" s="10">
        <v>37.700000000000003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100</v>
      </c>
      <c r="K126" s="23">
        <f t="shared" si="1"/>
        <v>100</v>
      </c>
      <c r="L126" s="216"/>
      <c r="M126" s="218"/>
      <c r="N126" s="242"/>
      <c r="O126" s="221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25274</v>
      </c>
      <c r="J127" s="10">
        <v>21521</v>
      </c>
      <c r="K127" s="23">
        <f t="shared" si="1"/>
        <v>85.150747804067421</v>
      </c>
      <c r="L127" s="23">
        <f>K127</f>
        <v>85.150747804067421</v>
      </c>
      <c r="M127" s="218"/>
      <c r="N127" s="242"/>
      <c r="O127" s="221"/>
    </row>
    <row r="128" spans="1:15" ht="81" customHeight="1" x14ac:dyDescent="0.25">
      <c r="A128" s="211">
        <v>10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>
        <v>17</v>
      </c>
      <c r="J128" s="10">
        <v>15.5</v>
      </c>
      <c r="K128" s="23">
        <f t="shared" ref="K128:K147" si="2">IF(J128/I128*100&gt;100,100,J128/I128*100)</f>
        <v>91.17647058823529</v>
      </c>
      <c r="L128" s="216">
        <f>(K128+K129+K130)/3</f>
        <v>97.058823529411768</v>
      </c>
      <c r="M128" s="217">
        <f>(L128+L131)/2</f>
        <v>93.943717713714392</v>
      </c>
      <c r="N128" s="242"/>
      <c r="O128" s="221"/>
    </row>
    <row r="129" spans="1:15" ht="83.25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>
        <v>10</v>
      </c>
      <c r="J129" s="10">
        <v>38.799999999999997</v>
      </c>
      <c r="K129" s="23">
        <f t="shared" si="2"/>
        <v>100</v>
      </c>
      <c r="L129" s="216"/>
      <c r="M129" s="218"/>
      <c r="N129" s="242"/>
      <c r="O129" s="221"/>
    </row>
    <row r="130" spans="1:15" ht="66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>
        <v>70</v>
      </c>
      <c r="J130" s="10">
        <v>100</v>
      </c>
      <c r="K130" s="23">
        <f t="shared" si="2"/>
        <v>100</v>
      </c>
      <c r="L130" s="216"/>
      <c r="M130" s="218"/>
      <c r="N130" s="242"/>
      <c r="O130" s="221"/>
    </row>
    <row r="131" spans="1:15" ht="31.5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>
        <v>8472</v>
      </c>
      <c r="J131" s="10">
        <v>7695</v>
      </c>
      <c r="K131" s="23">
        <f t="shared" si="2"/>
        <v>90.828611898017002</v>
      </c>
      <c r="L131" s="23">
        <f>K131</f>
        <v>90.828611898017002</v>
      </c>
      <c r="M131" s="218"/>
      <c r="N131" s="242"/>
      <c r="O131" s="221"/>
    </row>
    <row r="132" spans="1:15" ht="84" customHeight="1" x14ac:dyDescent="0.25">
      <c r="A132" s="211">
        <v>11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3</v>
      </c>
      <c r="J132" s="10">
        <v>7.8</v>
      </c>
      <c r="K132" s="23">
        <f t="shared" si="2"/>
        <v>100</v>
      </c>
      <c r="L132" s="216">
        <f>(K132+K133+K134)/3</f>
        <v>100</v>
      </c>
      <c r="M132" s="217">
        <f>(L132+L135)/2</f>
        <v>96.322701688555355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20</v>
      </c>
      <c r="J133" s="10">
        <v>21.2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70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5330</v>
      </c>
      <c r="J135" s="10">
        <v>4938</v>
      </c>
      <c r="K135" s="23">
        <f t="shared" si="2"/>
        <v>92.645403377110696</v>
      </c>
      <c r="L135" s="23">
        <f>K135</f>
        <v>92.645403377110696</v>
      </c>
      <c r="M135" s="218"/>
      <c r="N135" s="242"/>
      <c r="O135" s="221"/>
    </row>
    <row r="136" spans="1:15" ht="82.5" customHeight="1" x14ac:dyDescent="0.25">
      <c r="A136" s="211">
        <v>12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4</v>
      </c>
      <c r="J136" s="10">
        <v>4</v>
      </c>
      <c r="K136" s="23">
        <f t="shared" si="2"/>
        <v>100</v>
      </c>
      <c r="L136" s="216">
        <f>(K136+K137+K138)/3</f>
        <v>86.666666666666671</v>
      </c>
      <c r="M136" s="217">
        <f>(L136+L139)/2</f>
        <v>91.583793738489874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2</v>
      </c>
      <c r="J137" s="10">
        <v>1.2</v>
      </c>
      <c r="K137" s="23">
        <f t="shared" si="2"/>
        <v>60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70</v>
      </c>
      <c r="J138" s="10">
        <v>100</v>
      </c>
      <c r="K138" s="23">
        <f t="shared" si="2"/>
        <v>100</v>
      </c>
      <c r="L138" s="216"/>
      <c r="M138" s="218"/>
      <c r="N138" s="242"/>
      <c r="O138" s="221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2172</v>
      </c>
      <c r="J139" s="10">
        <v>2096</v>
      </c>
      <c r="K139" s="23">
        <f t="shared" si="2"/>
        <v>96.500920810313076</v>
      </c>
      <c r="L139" s="23">
        <f>K139</f>
        <v>96.500920810313076</v>
      </c>
      <c r="M139" s="218"/>
      <c r="N139" s="242"/>
      <c r="O139" s="221"/>
    </row>
    <row r="140" spans="1:15" ht="80.25" customHeight="1" x14ac:dyDescent="0.25">
      <c r="A140" s="211">
        <v>13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18</v>
      </c>
      <c r="J140" s="10">
        <v>16.399999999999999</v>
      </c>
      <c r="K140" s="23">
        <f t="shared" si="2"/>
        <v>91.1111111111111</v>
      </c>
      <c r="L140" s="216">
        <f>(K140+K141+K142)/3</f>
        <v>97.037037037037024</v>
      </c>
      <c r="M140" s="217">
        <f>(L140+L143)/2</f>
        <v>98.518518518518505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8</v>
      </c>
      <c r="J141" s="10">
        <v>21.2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70</v>
      </c>
      <c r="J142" s="10">
        <v>100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10711</v>
      </c>
      <c r="J143" s="10">
        <v>11165</v>
      </c>
      <c r="K143" s="23">
        <f t="shared" si="2"/>
        <v>100</v>
      </c>
      <c r="L143" s="23">
        <f>K143</f>
        <v>100</v>
      </c>
      <c r="M143" s="218"/>
      <c r="N143" s="243"/>
      <c r="O143" s="221"/>
    </row>
    <row r="144" spans="1:15" ht="80.25" customHeight="1" x14ac:dyDescent="0.25">
      <c r="A144" s="211">
        <v>14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3</v>
      </c>
      <c r="J144" s="10">
        <v>10.3</v>
      </c>
      <c r="K144" s="23">
        <f t="shared" si="2"/>
        <v>100</v>
      </c>
      <c r="L144" s="216">
        <f>(K144+K145+K146)/3</f>
        <v>100</v>
      </c>
      <c r="M144" s="217">
        <f>(L144+L147)/2</f>
        <v>96.040471637985974</v>
      </c>
      <c r="N144" s="243"/>
      <c r="O144" s="221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2</v>
      </c>
      <c r="J145" s="10">
        <v>4</v>
      </c>
      <c r="K145" s="23">
        <f t="shared" si="2"/>
        <v>100</v>
      </c>
      <c r="L145" s="216"/>
      <c r="M145" s="218"/>
      <c r="N145" s="243"/>
      <c r="O145" s="221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70</v>
      </c>
      <c r="J146" s="10">
        <v>100</v>
      </c>
      <c r="K146" s="23">
        <f t="shared" si="2"/>
        <v>100</v>
      </c>
      <c r="L146" s="216"/>
      <c r="M146" s="218"/>
      <c r="N146" s="243"/>
      <c r="O146" s="221"/>
    </row>
    <row r="147" spans="1:15" ht="31.5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>
        <v>6276</v>
      </c>
      <c r="J147" s="10">
        <v>5779</v>
      </c>
      <c r="K147" s="23">
        <f t="shared" si="2"/>
        <v>92.080943275971961</v>
      </c>
      <c r="L147" s="23">
        <f>K147</f>
        <v>92.080943275971961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customFormat="1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"/>
    </row>
    <row r="152" spans="1:15" ht="21.75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21.75" customHeight="1" x14ac:dyDescent="0.25"/>
    <row r="154" spans="1:15" ht="21.75" customHeight="1" x14ac:dyDescent="0.25">
      <c r="B154" s="28" t="s">
        <v>107</v>
      </c>
    </row>
    <row r="155" spans="1:15" ht="21.75" customHeight="1" x14ac:dyDescent="0.25">
      <c r="B155" s="28" t="s">
        <v>108</v>
      </c>
    </row>
    <row r="156" spans="1:15" ht="21.75" customHeight="1" x14ac:dyDescent="0.25"/>
    <row r="157" spans="1:15" ht="21.75" customHeight="1" x14ac:dyDescent="0.25"/>
    <row r="158" spans="1:15" ht="21.75" customHeight="1" x14ac:dyDescent="0.25"/>
    <row r="159" spans="1:15" ht="21.75" customHeight="1" x14ac:dyDescent="0.25">
      <c r="D159" s="34" t="s">
        <v>109</v>
      </c>
    </row>
    <row r="160" spans="1:15" ht="21.75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158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159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99.921568627450981</v>
      </c>
      <c r="M4" s="222">
        <f>(L4+L7)/2</f>
        <v>99.960784313725497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85</v>
      </c>
      <c r="J5" s="10">
        <v>84.8</v>
      </c>
      <c r="K5" s="11">
        <f t="shared" si="0"/>
        <v>99.764705882352928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3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21.56</v>
      </c>
      <c r="J7" s="10">
        <v>23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69" customHeight="1" x14ac:dyDescent="0.25">
      <c r="A8" s="211">
        <v>2</v>
      </c>
      <c r="B8" s="239"/>
      <c r="C8" s="223" t="s">
        <v>29</v>
      </c>
      <c r="D8" s="220" t="s">
        <v>160</v>
      </c>
      <c r="E8" s="221" t="s">
        <v>19</v>
      </c>
      <c r="F8" s="7" t="s">
        <v>20</v>
      </c>
      <c r="G8" s="8" t="s">
        <v>21</v>
      </c>
      <c r="H8" s="9" t="s">
        <v>22</v>
      </c>
      <c r="I8" s="10">
        <v>100</v>
      </c>
      <c r="J8" s="10">
        <v>100</v>
      </c>
      <c r="K8" s="11">
        <f t="shared" si="0"/>
        <v>100</v>
      </c>
      <c r="L8" s="224">
        <f>(K8+K9+K10)/3</f>
        <v>98.549019607843135</v>
      </c>
      <c r="M8" s="222">
        <f>(L8+L11)/2</f>
        <v>99.274509803921575</v>
      </c>
      <c r="N8" s="242"/>
      <c r="O8" s="221"/>
    </row>
    <row r="9" spans="1:17" ht="69.75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>
        <v>85</v>
      </c>
      <c r="J9" s="10">
        <v>81.3</v>
      </c>
      <c r="K9" s="11">
        <f t="shared" si="0"/>
        <v>95.647058823529406</v>
      </c>
      <c r="L9" s="224"/>
      <c r="M9" s="218"/>
      <c r="N9" s="242"/>
      <c r="O9" s="221"/>
    </row>
    <row r="10" spans="1:17" ht="117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>
        <v>100</v>
      </c>
      <c r="J10" s="10">
        <v>100</v>
      </c>
      <c r="K10" s="11">
        <f t="shared" si="0"/>
        <v>100</v>
      </c>
      <c r="L10" s="224"/>
      <c r="M10" s="218"/>
      <c r="N10" s="242"/>
      <c r="O10" s="221"/>
    </row>
    <row r="11" spans="1:17" ht="33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>
        <v>1</v>
      </c>
      <c r="J11" s="10">
        <v>1</v>
      </c>
      <c r="K11" s="11">
        <f t="shared" si="0"/>
        <v>100</v>
      </c>
      <c r="L11" s="11">
        <f>K11</f>
        <v>100</v>
      </c>
      <c r="M11" s="218"/>
      <c r="N11" s="242"/>
      <c r="O11" s="221"/>
    </row>
    <row r="12" spans="1:17" ht="68.25" customHeight="1" x14ac:dyDescent="0.25">
      <c r="A12" s="211">
        <v>3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98.549019607843135</v>
      </c>
      <c r="M12" s="222">
        <f>(L12+L15)/2</f>
        <v>99.274509803921575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85</v>
      </c>
      <c r="J13" s="10">
        <v>81.3</v>
      </c>
      <c r="K13" s="11">
        <f t="shared" si="0"/>
        <v>95.647058823529406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0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0.89</v>
      </c>
      <c r="J15" s="10">
        <v>0.89</v>
      </c>
      <c r="K15" s="11">
        <f t="shared" si="0"/>
        <v>100</v>
      </c>
      <c r="L15" s="11">
        <f>K15</f>
        <v>100</v>
      </c>
      <c r="M15" s="218"/>
      <c r="N15" s="242"/>
      <c r="O15" s="221"/>
    </row>
    <row r="16" spans="1:17" ht="68.25" hidden="1" customHeight="1" x14ac:dyDescent="0.25">
      <c r="A16" s="211">
        <v>4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/>
      <c r="J16" s="10"/>
      <c r="K16" s="11" t="e">
        <f t="shared" si="0"/>
        <v>#DIV/0!</v>
      </c>
      <c r="L16" s="216" t="e">
        <f>(K16+K17+K18)/3</f>
        <v>#DIV/0!</v>
      </c>
      <c r="M16" s="222" t="e">
        <f>(L16+L19)/2</f>
        <v>#DIV/0!</v>
      </c>
      <c r="N16" s="242"/>
      <c r="O16" s="221"/>
    </row>
    <row r="17" spans="1:15" ht="69.75" hidden="1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/>
      <c r="J17" s="10"/>
      <c r="K17" s="11" t="e">
        <f t="shared" si="0"/>
        <v>#DIV/0!</v>
      </c>
      <c r="L17" s="236"/>
      <c r="M17" s="218"/>
      <c r="N17" s="242"/>
      <c r="O17" s="221"/>
    </row>
    <row r="18" spans="1:15" ht="114.75" hidden="1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/>
      <c r="J18" s="10"/>
      <c r="K18" s="11" t="e">
        <f t="shared" si="0"/>
        <v>#DIV/0!</v>
      </c>
      <c r="L18" s="236"/>
      <c r="M18" s="218"/>
      <c r="N18" s="242"/>
      <c r="O18" s="221"/>
    </row>
    <row r="19" spans="1:15" ht="33" hidden="1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/>
      <c r="J19" s="10"/>
      <c r="K19" s="11" t="e">
        <f t="shared" si="0"/>
        <v>#DIV/0!</v>
      </c>
      <c r="L19" s="11" t="e">
        <f>K19</f>
        <v>#DIV/0!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3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4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99.921568627450981</v>
      </c>
      <c r="M36" s="222">
        <f>(L36+L39)/2</f>
        <v>99.90940357309546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85</v>
      </c>
      <c r="J37" s="10">
        <v>84.8</v>
      </c>
      <c r="K37" s="11">
        <f>IF(J37/I37*100&gt;100,100,J37/I37*100)</f>
        <v>99.764705882352928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535.22</v>
      </c>
      <c r="J39" s="10">
        <v>534.66999999999996</v>
      </c>
      <c r="K39" s="11">
        <f>IF(J39/I39*100&gt;100,100,J39/I39*100)</f>
        <v>99.89723851873994</v>
      </c>
      <c r="L39" s="11">
        <f>K39</f>
        <v>99.89723851873994</v>
      </c>
      <c r="M39" s="218"/>
      <c r="N39" s="242"/>
      <c r="O39" s="221"/>
    </row>
    <row r="40" spans="1:17" ht="66" customHeight="1" x14ac:dyDescent="0.3">
      <c r="A40" s="211">
        <v>5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100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85</v>
      </c>
      <c r="J41" s="10">
        <v>88.6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0" customHeight="1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5.33</v>
      </c>
      <c r="J43" s="10">
        <v>6.33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customHeight="1" x14ac:dyDescent="0.25">
      <c r="A48" s="211">
        <v>6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100</v>
      </c>
      <c r="M48" s="222">
        <f>(L48+L51)/2</f>
        <v>98.166666666666671</v>
      </c>
      <c r="N48" s="242"/>
      <c r="O48" s="221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85</v>
      </c>
      <c r="J49" s="10">
        <v>88.6</v>
      </c>
      <c r="K49" s="11">
        <f t="shared" si="1"/>
        <v>100</v>
      </c>
      <c r="L49" s="216"/>
      <c r="M49" s="218"/>
      <c r="N49" s="242"/>
      <c r="O49" s="221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100</v>
      </c>
      <c r="K50" s="11">
        <f>IF(J50/I50*100&gt;100,100,J50/I50*100)</f>
        <v>100</v>
      </c>
      <c r="L50" s="216"/>
      <c r="M50" s="218"/>
      <c r="N50" s="242"/>
      <c r="O50" s="221"/>
    </row>
    <row r="51" spans="1:15" ht="30.75" customHeight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6</v>
      </c>
      <c r="J51" s="10">
        <v>5.78</v>
      </c>
      <c r="K51" s="11">
        <f t="shared" si="1"/>
        <v>96.333333333333343</v>
      </c>
      <c r="L51" s="11">
        <f>K51</f>
        <v>96.333333333333343</v>
      </c>
      <c r="M51" s="218"/>
      <c r="N51" s="242"/>
      <c r="O51" s="221"/>
    </row>
    <row r="52" spans="1:15" ht="0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14.25" hidden="1" customHeight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68.2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customHeight="1" x14ac:dyDescent="0.25">
      <c r="A68" s="211">
        <v>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>
        <v>100</v>
      </c>
      <c r="J68" s="10">
        <v>100</v>
      </c>
      <c r="K68" s="11">
        <f t="shared" si="1"/>
        <v>100</v>
      </c>
      <c r="L68" s="216">
        <f>(K68+K69+K70)/3</f>
        <v>100</v>
      </c>
      <c r="M68" s="222">
        <f>(L68+L71)/2</f>
        <v>100</v>
      </c>
      <c r="N68" s="242"/>
      <c r="O68" s="221"/>
    </row>
    <row r="69" spans="1:15" ht="69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>
        <v>85</v>
      </c>
      <c r="J69" s="10">
        <v>88.6</v>
      </c>
      <c r="K69" s="11">
        <f t="shared" si="1"/>
        <v>100</v>
      </c>
      <c r="L69" s="216"/>
      <c r="M69" s="218"/>
      <c r="N69" s="242"/>
      <c r="O69" s="221"/>
    </row>
    <row r="70" spans="1:15" ht="80.25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>
        <v>100</v>
      </c>
      <c r="J70" s="10">
        <v>100</v>
      </c>
      <c r="K70" s="11">
        <f t="shared" si="1"/>
        <v>100</v>
      </c>
      <c r="L70" s="216"/>
      <c r="M70" s="218"/>
      <c r="N70" s="242"/>
      <c r="O70" s="221"/>
    </row>
    <row r="71" spans="1:15" ht="31.5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>
        <v>1</v>
      </c>
      <c r="J71" s="10">
        <v>1</v>
      </c>
      <c r="K71" s="11">
        <f t="shared" si="1"/>
        <v>100</v>
      </c>
      <c r="L71" s="11">
        <f>K71</f>
        <v>100</v>
      </c>
      <c r="M71" s="218"/>
      <c r="N71" s="242"/>
      <c r="O71" s="221"/>
    </row>
    <row r="72" spans="1:15" ht="69" customHeight="1" x14ac:dyDescent="0.25">
      <c r="A72" s="211">
        <v>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>
        <v>100</v>
      </c>
      <c r="J72" s="10">
        <v>100</v>
      </c>
      <c r="K72" s="11">
        <f t="shared" si="1"/>
        <v>100</v>
      </c>
      <c r="L72" s="216">
        <f>(K72+K73+K74)/3</f>
        <v>100</v>
      </c>
      <c r="M72" s="222">
        <f>(L72+L75)/2</f>
        <v>100</v>
      </c>
      <c r="N72" s="242"/>
      <c r="O72" s="221"/>
    </row>
    <row r="73" spans="1:15" ht="69.75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>
        <v>85</v>
      </c>
      <c r="J73" s="10">
        <v>100</v>
      </c>
      <c r="K73" s="11">
        <f t="shared" si="1"/>
        <v>100</v>
      </c>
      <c r="L73" s="216"/>
      <c r="M73" s="218"/>
      <c r="N73" s="242"/>
      <c r="O73" s="221"/>
    </row>
    <row r="74" spans="1:15" ht="8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>
        <v>100</v>
      </c>
      <c r="J74" s="10">
        <v>100</v>
      </c>
      <c r="K74" s="11">
        <f>IF(J74/I74*100&gt;100,100,J74/I74*100)</f>
        <v>100</v>
      </c>
      <c r="L74" s="216"/>
      <c r="M74" s="218"/>
      <c r="N74" s="242"/>
      <c r="O74" s="221"/>
    </row>
    <row r="75" spans="1:15" ht="31.5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>
        <v>1</v>
      </c>
      <c r="J75" s="10">
        <v>1</v>
      </c>
      <c r="K75" s="11">
        <f t="shared" si="1"/>
        <v>100</v>
      </c>
      <c r="L75" s="11">
        <f>K75</f>
        <v>100</v>
      </c>
      <c r="M75" s="218"/>
      <c r="N75" s="242"/>
      <c r="O75" s="221"/>
    </row>
    <row r="76" spans="1:15" ht="67.5" customHeight="1" x14ac:dyDescent="0.25">
      <c r="A76" s="211">
        <v>9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100</v>
      </c>
      <c r="M76" s="222">
        <f>(L76+L79)/2</f>
        <v>99.812003899178379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85</v>
      </c>
      <c r="J77" s="10">
        <v>88.6</v>
      </c>
      <c r="K77" s="11">
        <f t="shared" si="1"/>
        <v>100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100</v>
      </c>
      <c r="K78" s="11">
        <f>IF(J78/I78*100&gt;100,100,J78/I78*100)</f>
        <v>100</v>
      </c>
      <c r="L78" s="216"/>
      <c r="M78" s="218"/>
      <c r="N78" s="242"/>
      <c r="O78" s="221"/>
    </row>
    <row r="79" spans="1:15" ht="32.25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502.67</v>
      </c>
      <c r="J79" s="10">
        <v>500.78</v>
      </c>
      <c r="K79" s="11">
        <f t="shared" si="1"/>
        <v>99.624007798356757</v>
      </c>
      <c r="L79" s="11">
        <f>K79</f>
        <v>99.624007798356757</v>
      </c>
      <c r="M79" s="218"/>
      <c r="N79" s="242"/>
      <c r="O79" s="221"/>
    </row>
    <row r="80" spans="1:15" ht="66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42"/>
      <c r="O84" s="221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42"/>
      <c r="O85" s="221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42"/>
      <c r="O86" s="221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42"/>
      <c r="O87" s="221"/>
    </row>
    <row r="88" spans="1:15" ht="67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48.7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customHeight="1" x14ac:dyDescent="0.25">
      <c r="A108" s="211">
        <v>10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>
        <v>100</v>
      </c>
      <c r="J108" s="10">
        <v>100</v>
      </c>
      <c r="K108" s="11">
        <f t="shared" si="1"/>
        <v>100</v>
      </c>
      <c r="L108" s="216">
        <f>(K108+K109+K110)/3</f>
        <v>100</v>
      </c>
      <c r="M108" s="222">
        <f>(L108+L111)/2</f>
        <v>100</v>
      </c>
      <c r="N108" s="242"/>
      <c r="O108" s="221"/>
    </row>
    <row r="109" spans="1:15" ht="66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>
        <v>98</v>
      </c>
      <c r="J109" s="10">
        <v>100</v>
      </c>
      <c r="K109" s="11">
        <f t="shared" si="1"/>
        <v>100</v>
      </c>
      <c r="L109" s="216"/>
      <c r="M109" s="222"/>
      <c r="N109" s="242"/>
      <c r="O109" s="221"/>
    </row>
    <row r="110" spans="1:15" ht="69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>
        <v>100</v>
      </c>
      <c r="J110" s="10">
        <v>100</v>
      </c>
      <c r="K110" s="11">
        <f t="shared" si="1"/>
        <v>100</v>
      </c>
      <c r="L110" s="216"/>
      <c r="M110" s="222"/>
      <c r="N110" s="242"/>
      <c r="O110" s="221"/>
    </row>
    <row r="111" spans="1:15" ht="30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>
        <v>0.44</v>
      </c>
      <c r="J111" s="10">
        <v>0.44</v>
      </c>
      <c r="K111" s="11">
        <f t="shared" si="1"/>
        <v>100</v>
      </c>
      <c r="L111" s="11">
        <f>K111</f>
        <v>100</v>
      </c>
      <c r="M111" s="222"/>
      <c r="N111" s="242"/>
      <c r="O111" s="221"/>
    </row>
    <row r="112" spans="1:15" ht="72" customHeight="1" x14ac:dyDescent="0.25">
      <c r="A112" s="211">
        <v>11</v>
      </c>
      <c r="B112" s="239"/>
      <c r="C112" s="219" t="s">
        <v>84</v>
      </c>
      <c r="D112" s="220" t="s">
        <v>161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100</v>
      </c>
      <c r="M112" s="222">
        <f>(L112+L115)/2</f>
        <v>100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100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30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103.11</v>
      </c>
      <c r="J115" s="10">
        <v>103.67</v>
      </c>
      <c r="K115" s="11">
        <f t="shared" si="1"/>
        <v>100</v>
      </c>
      <c r="L115" s="11">
        <f>K115</f>
        <v>100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12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27</v>
      </c>
      <c r="J124" s="10">
        <v>27.8</v>
      </c>
      <c r="K124" s="23">
        <f t="shared" si="1"/>
        <v>100</v>
      </c>
      <c r="L124" s="216">
        <f>(K124+K125+K126)/3</f>
        <v>100</v>
      </c>
      <c r="M124" s="217">
        <f>(L124+L127)/2</f>
        <v>93.94093216428243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10</v>
      </c>
      <c r="J125" s="10">
        <v>30.9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55</v>
      </c>
      <c r="J126" s="10">
        <v>55.1</v>
      </c>
      <c r="K126" s="23">
        <f t="shared" si="1"/>
        <v>100</v>
      </c>
      <c r="L126" s="216"/>
      <c r="M126" s="218"/>
      <c r="N126" s="242"/>
      <c r="O126" s="221"/>
    </row>
    <row r="127" spans="1:15" ht="30.75" customHeight="1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21670</v>
      </c>
      <c r="J127" s="10">
        <v>19044</v>
      </c>
      <c r="K127" s="23">
        <f t="shared" si="1"/>
        <v>87.881864328564845</v>
      </c>
      <c r="L127" s="23">
        <f>K127</f>
        <v>87.881864328564845</v>
      </c>
      <c r="M127" s="218"/>
      <c r="N127" s="242"/>
      <c r="O127" s="221"/>
    </row>
    <row r="128" spans="1:15" ht="81" hidden="1" customHeight="1" x14ac:dyDescent="0.25">
      <c r="A128" s="211">
        <v>32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/>
      <c r="J128" s="10"/>
      <c r="K128" s="23" t="e">
        <f t="shared" ref="K128:K147" si="2">IF(J128/I128*100&gt;100,100,J128/I128*100)</f>
        <v>#DIV/0!</v>
      </c>
      <c r="L128" s="216" t="e">
        <f>(K128+K129+K130)/3</f>
        <v>#DIV/0!</v>
      </c>
      <c r="M128" s="217" t="e">
        <f>(L128+L131)/2</f>
        <v>#DIV/0!</v>
      </c>
      <c r="N128" s="242"/>
      <c r="O128" s="221"/>
    </row>
    <row r="129" spans="1:15" ht="83.25" hidden="1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/>
      <c r="J129" s="10"/>
      <c r="K129" s="23" t="e">
        <f t="shared" si="2"/>
        <v>#DIV/0!</v>
      </c>
      <c r="L129" s="216"/>
      <c r="M129" s="218"/>
      <c r="N129" s="242"/>
      <c r="O129" s="221"/>
    </row>
    <row r="130" spans="1:15" ht="66" hidden="1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/>
      <c r="J130" s="10"/>
      <c r="K130" s="23" t="e">
        <f t="shared" si="2"/>
        <v>#DIV/0!</v>
      </c>
      <c r="L130" s="216"/>
      <c r="M130" s="218"/>
      <c r="N130" s="242"/>
      <c r="O130" s="221"/>
    </row>
    <row r="131" spans="1:15" ht="31.5" hidden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/>
      <c r="J131" s="10"/>
      <c r="K131" s="23" t="e">
        <f t="shared" si="2"/>
        <v>#DIV/0!</v>
      </c>
      <c r="L131" s="23" t="e">
        <f>K131</f>
        <v>#DIV/0!</v>
      </c>
      <c r="M131" s="218"/>
      <c r="N131" s="242"/>
      <c r="O131" s="221"/>
    </row>
    <row r="132" spans="1:15" ht="84" customHeight="1" x14ac:dyDescent="0.25">
      <c r="A132" s="211">
        <v>13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4</v>
      </c>
      <c r="J132" s="10">
        <v>4.4000000000000004</v>
      </c>
      <c r="K132" s="23">
        <f t="shared" si="2"/>
        <v>100</v>
      </c>
      <c r="L132" s="216">
        <f>(K132+K133+K134)/3</f>
        <v>100</v>
      </c>
      <c r="M132" s="217">
        <f>(L132+L135)/2</f>
        <v>94.388100067613252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5</v>
      </c>
      <c r="J133" s="10">
        <v>16.7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70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2958</v>
      </c>
      <c r="J135" s="10">
        <v>2626</v>
      </c>
      <c r="K135" s="23">
        <f t="shared" si="2"/>
        <v>88.776200135226503</v>
      </c>
      <c r="L135" s="23">
        <f>K135</f>
        <v>88.776200135226503</v>
      </c>
      <c r="M135" s="218"/>
      <c r="N135" s="242"/>
      <c r="O135" s="221"/>
    </row>
    <row r="136" spans="1:15" ht="82.5" hidden="1" customHeight="1" x14ac:dyDescent="0.25">
      <c r="A136" s="211">
        <v>34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/>
      <c r="J136" s="10"/>
      <c r="K136" s="23" t="e">
        <f t="shared" si="2"/>
        <v>#DIV/0!</v>
      </c>
      <c r="L136" s="216" t="e">
        <f>(K136+K137+K138)/3</f>
        <v>#DIV/0!</v>
      </c>
      <c r="M136" s="217" t="e">
        <f>(L136+L139)/2</f>
        <v>#DIV/0!</v>
      </c>
      <c r="N136" s="242"/>
      <c r="O136" s="221"/>
    </row>
    <row r="137" spans="1:15" ht="85.5" hidden="1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/>
      <c r="J137" s="10"/>
      <c r="K137" s="23" t="e">
        <f t="shared" si="2"/>
        <v>#DIV/0!</v>
      </c>
      <c r="L137" s="216"/>
      <c r="M137" s="218"/>
      <c r="N137" s="242"/>
      <c r="O137" s="221"/>
    </row>
    <row r="138" spans="1:15" ht="68.25" hidden="1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/>
      <c r="J138" s="10"/>
      <c r="K138" s="23" t="e">
        <f t="shared" si="2"/>
        <v>#DIV/0!</v>
      </c>
      <c r="L138" s="216"/>
      <c r="M138" s="218"/>
      <c r="N138" s="242"/>
      <c r="O138" s="221"/>
    </row>
    <row r="139" spans="1:15" ht="31.5" hidden="1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/>
      <c r="J139" s="10"/>
      <c r="K139" s="23" t="e">
        <f t="shared" si="2"/>
        <v>#DIV/0!</v>
      </c>
      <c r="L139" s="23" t="e">
        <f>K139</f>
        <v>#DIV/0!</v>
      </c>
      <c r="M139" s="218"/>
      <c r="N139" s="242"/>
      <c r="O139" s="221"/>
    </row>
    <row r="140" spans="1:15" ht="80.25" customHeight="1" x14ac:dyDescent="0.25">
      <c r="A140" s="211">
        <v>14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25</v>
      </c>
      <c r="J140" s="10">
        <v>25.4</v>
      </c>
      <c r="K140" s="23">
        <f t="shared" si="2"/>
        <v>100</v>
      </c>
      <c r="L140" s="216">
        <f>(K140+K141+K142)/3</f>
        <v>100</v>
      </c>
      <c r="M140" s="217">
        <f>(L140+L143)/2</f>
        <v>96.880285916953127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10</v>
      </c>
      <c r="J141" s="10">
        <v>31.7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70</v>
      </c>
      <c r="J142" s="10">
        <v>83.5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36654</v>
      </c>
      <c r="J143" s="10">
        <v>34367</v>
      </c>
      <c r="K143" s="23">
        <f t="shared" si="2"/>
        <v>93.760571833906255</v>
      </c>
      <c r="L143" s="23">
        <f>K143</f>
        <v>93.760571833906255</v>
      </c>
      <c r="M143" s="218"/>
      <c r="N143" s="243"/>
      <c r="O143" s="221"/>
    </row>
    <row r="144" spans="1:15" ht="80.25" customHeight="1" x14ac:dyDescent="0.25">
      <c r="A144" s="211">
        <v>15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19</v>
      </c>
      <c r="J144" s="10">
        <v>19.8</v>
      </c>
      <c r="K144" s="23">
        <f t="shared" si="2"/>
        <v>100</v>
      </c>
      <c r="L144" s="216">
        <f>(K144+K145+K146)/3</f>
        <v>100</v>
      </c>
      <c r="M144" s="217">
        <f>(L144+L147)/2</f>
        <v>95.494057724957557</v>
      </c>
      <c r="N144" s="243"/>
      <c r="O144" s="221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5</v>
      </c>
      <c r="J145" s="10">
        <v>13.8</v>
      </c>
      <c r="K145" s="23">
        <f t="shared" si="2"/>
        <v>100</v>
      </c>
      <c r="L145" s="216"/>
      <c r="M145" s="218"/>
      <c r="N145" s="243"/>
      <c r="O145" s="221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70</v>
      </c>
      <c r="J146" s="10">
        <v>78</v>
      </c>
      <c r="K146" s="23">
        <f t="shared" si="2"/>
        <v>100</v>
      </c>
      <c r="L146" s="216"/>
      <c r="M146" s="218"/>
      <c r="N146" s="243"/>
      <c r="O146" s="221"/>
    </row>
    <row r="147" spans="1:15" ht="31.5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>
        <v>14725</v>
      </c>
      <c r="J147" s="10">
        <v>13398</v>
      </c>
      <c r="K147" s="23">
        <f t="shared" si="2"/>
        <v>90.988115449915114</v>
      </c>
      <c r="L147" s="23">
        <f>K147</f>
        <v>90.988115449915114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customFormat="1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"/>
    </row>
    <row r="152" spans="1:15" ht="21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21" customHeight="1" x14ac:dyDescent="0.25"/>
    <row r="154" spans="1:15" ht="21" customHeight="1" x14ac:dyDescent="0.25">
      <c r="B154" s="28" t="s">
        <v>107</v>
      </c>
    </row>
    <row r="155" spans="1:15" ht="21" customHeight="1" x14ac:dyDescent="0.25">
      <c r="B155" s="28" t="s">
        <v>108</v>
      </c>
    </row>
    <row r="156" spans="1:15" ht="21" customHeight="1" x14ac:dyDescent="0.25"/>
    <row r="157" spans="1:15" ht="21" customHeight="1" x14ac:dyDescent="0.25"/>
    <row r="158" spans="1:15" ht="21" customHeight="1" x14ac:dyDescent="0.25"/>
    <row r="159" spans="1:15" ht="21" customHeight="1" x14ac:dyDescent="0.25">
      <c r="D159" s="34" t="s">
        <v>109</v>
      </c>
    </row>
    <row r="160" spans="1:15" ht="21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workbookViewId="0">
      <selection activeCell="F36" sqref="F36"/>
    </sheetView>
  </sheetViews>
  <sheetFormatPr defaultRowHeight="15" x14ac:dyDescent="0.25"/>
  <cols>
    <col min="1" max="1" width="17.28515625" customWidth="1"/>
    <col min="2" max="2" width="16.7109375" customWidth="1"/>
    <col min="3" max="3" width="27.7109375" customWidth="1"/>
    <col min="5" max="5" width="12.140625" customWidth="1"/>
    <col min="6" max="6" width="40.85546875" customWidth="1"/>
    <col min="7" max="7" width="11.140625" customWidth="1"/>
    <col min="8" max="8" width="12.140625" style="150" customWidth="1"/>
    <col min="9" max="9" width="11.140625" style="150" customWidth="1"/>
    <col min="10" max="10" width="11.140625" style="151" customWidth="1"/>
    <col min="11" max="11" width="16.42578125" style="69" customWidth="1"/>
    <col min="12" max="12" width="15.28515625" style="69" customWidth="1"/>
    <col min="14" max="14" width="26.140625" customWidth="1"/>
  </cols>
  <sheetData>
    <row r="1" spans="1:16" ht="55.5" customHeight="1" x14ac:dyDescent="0.25">
      <c r="A1" s="399" t="s">
        <v>162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6" ht="236.25" x14ac:dyDescent="0.25">
      <c r="A2" s="46" t="s">
        <v>2</v>
      </c>
      <c r="B2" s="46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6" t="s">
        <v>8</v>
      </c>
      <c r="H2" s="47" t="s">
        <v>9</v>
      </c>
      <c r="I2" s="48" t="s">
        <v>10</v>
      </c>
      <c r="J2" s="49" t="s">
        <v>11</v>
      </c>
      <c r="K2" s="50" t="s">
        <v>12</v>
      </c>
      <c r="L2" s="50" t="s">
        <v>13</v>
      </c>
      <c r="M2" s="46" t="s">
        <v>14</v>
      </c>
      <c r="N2" s="46" t="s">
        <v>15</v>
      </c>
    </row>
    <row r="3" spans="1:16" ht="15.75" x14ac:dyDescent="0.25">
      <c r="A3" s="51">
        <v>1</v>
      </c>
      <c r="B3" s="52">
        <v>2</v>
      </c>
      <c r="C3" s="52">
        <v>2</v>
      </c>
      <c r="D3" s="51">
        <v>3</v>
      </c>
      <c r="E3" s="52">
        <v>4</v>
      </c>
      <c r="F3" s="51">
        <v>5</v>
      </c>
      <c r="G3" s="52">
        <v>6</v>
      </c>
      <c r="H3" s="53">
        <v>7</v>
      </c>
      <c r="I3" s="54">
        <v>8</v>
      </c>
      <c r="J3" s="55">
        <v>9</v>
      </c>
      <c r="K3" s="56">
        <v>10</v>
      </c>
      <c r="L3" s="57">
        <v>11</v>
      </c>
      <c r="M3" s="52">
        <v>12</v>
      </c>
      <c r="N3" s="51">
        <v>13</v>
      </c>
    </row>
    <row r="4" spans="1:16" ht="78.75" x14ac:dyDescent="0.25">
      <c r="A4" s="400" t="s">
        <v>163</v>
      </c>
      <c r="B4" s="395" t="s">
        <v>43</v>
      </c>
      <c r="C4" s="397" t="s">
        <v>164</v>
      </c>
      <c r="D4" s="386" t="s">
        <v>19</v>
      </c>
      <c r="E4" s="58" t="s">
        <v>20</v>
      </c>
      <c r="F4" s="59" t="s">
        <v>21</v>
      </c>
      <c r="G4" s="60" t="s">
        <v>165</v>
      </c>
      <c r="H4" s="61">
        <f>'[1]расчет услуг (начальное)'!$D$35</f>
        <v>100</v>
      </c>
      <c r="I4" s="62">
        <f>'[1]расчет услуг (начальное)'!$E$35</f>
        <v>98.83</v>
      </c>
      <c r="J4" s="63">
        <f t="shared" ref="J4:J11" si="0">IF(I4/H4*100&gt;100,100,I4/H4*100)</f>
        <v>98.83</v>
      </c>
      <c r="K4" s="389">
        <f>(J4+J5+J6)/3</f>
        <v>99.61</v>
      </c>
      <c r="L4" s="392">
        <f>(K4+K7)/2</f>
        <v>99.627408782692925</v>
      </c>
      <c r="M4" s="402" t="s">
        <v>166</v>
      </c>
      <c r="N4" s="64"/>
    </row>
    <row r="5" spans="1:16" ht="94.5" x14ac:dyDescent="0.25">
      <c r="A5" s="401"/>
      <c r="B5" s="395"/>
      <c r="C5" s="397"/>
      <c r="D5" s="387"/>
      <c r="E5" s="58" t="s">
        <v>20</v>
      </c>
      <c r="F5" s="59" t="s">
        <v>24</v>
      </c>
      <c r="G5" s="60" t="s">
        <v>165</v>
      </c>
      <c r="H5" s="61">
        <f>'[1]расчет услуг (начальное)'!$D$62</f>
        <v>80.181818181818173</v>
      </c>
      <c r="I5" s="62">
        <f>'[1]расчет услуг (начальное)'!$E$62</f>
        <v>81.819999999999993</v>
      </c>
      <c r="J5" s="63">
        <f t="shared" si="0"/>
        <v>100</v>
      </c>
      <c r="K5" s="390"/>
      <c r="L5" s="393"/>
      <c r="M5" s="403"/>
      <c r="N5" s="64"/>
    </row>
    <row r="6" spans="1:16" ht="141.75" x14ac:dyDescent="0.25">
      <c r="A6" s="401"/>
      <c r="B6" s="395"/>
      <c r="C6" s="397"/>
      <c r="D6" s="387"/>
      <c r="E6" s="58" t="s">
        <v>20</v>
      </c>
      <c r="F6" s="59" t="s">
        <v>167</v>
      </c>
      <c r="G6" s="60" t="s">
        <v>165</v>
      </c>
      <c r="H6" s="61">
        <f>'[1]расчет услуг (начальное)'!$D$89</f>
        <v>100</v>
      </c>
      <c r="I6" s="62">
        <f>'[1]расчет услуг (начальное)'!$E$89</f>
        <v>100</v>
      </c>
      <c r="J6" s="63">
        <f t="shared" si="0"/>
        <v>100</v>
      </c>
      <c r="K6" s="391"/>
      <c r="L6" s="393"/>
      <c r="M6" s="403"/>
      <c r="N6" s="65"/>
    </row>
    <row r="7" spans="1:16" ht="31.5" x14ac:dyDescent="0.25">
      <c r="A7" s="401"/>
      <c r="B7" s="396"/>
      <c r="C7" s="398"/>
      <c r="D7" s="388"/>
      <c r="E7" s="58" t="s">
        <v>26</v>
      </c>
      <c r="F7" s="66" t="s">
        <v>168</v>
      </c>
      <c r="G7" s="60" t="s">
        <v>169</v>
      </c>
      <c r="H7" s="67">
        <f>'[1]расчет услуг (начальное)'!$D$284</f>
        <v>344.11111111111109</v>
      </c>
      <c r="I7" s="67">
        <f>'[1]расчет услуг (начальное)'!$E$284</f>
        <v>342.88888888888891</v>
      </c>
      <c r="J7" s="68">
        <f t="shared" si="0"/>
        <v>99.644817565385864</v>
      </c>
      <c r="K7" s="63">
        <f>J7</f>
        <v>99.644817565385864</v>
      </c>
      <c r="L7" s="394"/>
      <c r="M7" s="403"/>
      <c r="N7" s="63"/>
    </row>
    <row r="8" spans="1:16" ht="78.75" x14ac:dyDescent="0.25">
      <c r="A8" s="401"/>
      <c r="B8" s="395" t="s">
        <v>39</v>
      </c>
      <c r="C8" s="397" t="s">
        <v>170</v>
      </c>
      <c r="D8" s="386" t="s">
        <v>19</v>
      </c>
      <c r="E8" s="58" t="s">
        <v>20</v>
      </c>
      <c r="F8" s="59" t="s">
        <v>21</v>
      </c>
      <c r="G8" s="60" t="s">
        <v>165</v>
      </c>
      <c r="H8" s="61">
        <f>'[1]расчет услуг (начальное)'!$D$118</f>
        <v>100</v>
      </c>
      <c r="I8" s="62">
        <f>'[1]расчет услуг (начальное)'!$E$118</f>
        <v>90.63</v>
      </c>
      <c r="J8" s="63">
        <f t="shared" si="0"/>
        <v>90.63</v>
      </c>
      <c r="K8" s="389">
        <f>(J8+J9+J10)/3</f>
        <v>96.876666666666665</v>
      </c>
      <c r="L8" s="392">
        <f>(K8+K11)/2</f>
        <v>98.438333333333333</v>
      </c>
      <c r="M8" s="403"/>
      <c r="N8" s="64"/>
    </row>
    <row r="9" spans="1:16" ht="94.5" x14ac:dyDescent="0.25">
      <c r="A9" s="401"/>
      <c r="B9" s="395"/>
      <c r="C9" s="397"/>
      <c r="D9" s="387"/>
      <c r="E9" s="58" t="s">
        <v>20</v>
      </c>
      <c r="F9" s="59" t="s">
        <v>24</v>
      </c>
      <c r="G9" s="60" t="s">
        <v>165</v>
      </c>
      <c r="H9" s="61">
        <f>'[1]расчет услуг (начальное)'!$D$145</f>
        <v>80</v>
      </c>
      <c r="I9" s="62">
        <f>'[1]расчет услуг (начальное)'!$E$145</f>
        <v>80</v>
      </c>
      <c r="J9" s="63">
        <f t="shared" si="0"/>
        <v>100</v>
      </c>
      <c r="K9" s="390"/>
      <c r="L9" s="393"/>
      <c r="M9" s="403"/>
      <c r="N9" s="64"/>
    </row>
    <row r="10" spans="1:16" ht="141.75" x14ac:dyDescent="0.25">
      <c r="A10" s="401"/>
      <c r="B10" s="395"/>
      <c r="C10" s="397"/>
      <c r="D10" s="387"/>
      <c r="E10" s="58" t="s">
        <v>20</v>
      </c>
      <c r="F10" s="59" t="s">
        <v>167</v>
      </c>
      <c r="G10" s="60" t="s">
        <v>165</v>
      </c>
      <c r="H10" s="61">
        <f>'[1]расчет услуг (начальное)'!$D$172</f>
        <v>100</v>
      </c>
      <c r="I10" s="62">
        <f>'[1]расчет услуг (начальное)'!$E$172</f>
        <v>100</v>
      </c>
      <c r="J10" s="63">
        <f t="shared" si="0"/>
        <v>100</v>
      </c>
      <c r="K10" s="391"/>
      <c r="L10" s="393"/>
      <c r="M10" s="403"/>
      <c r="N10" s="65"/>
    </row>
    <row r="11" spans="1:16" ht="31.5" x14ac:dyDescent="0.25">
      <c r="A11" s="401"/>
      <c r="B11" s="396"/>
      <c r="C11" s="398"/>
      <c r="D11" s="388"/>
      <c r="E11" s="58" t="s">
        <v>26</v>
      </c>
      <c r="F11" s="66" t="s">
        <v>168</v>
      </c>
      <c r="G11" s="60" t="s">
        <v>169</v>
      </c>
      <c r="H11" s="67">
        <f>'[1]расчет услуг (начальное)'!$D$299</f>
        <v>0.55555555555555558</v>
      </c>
      <c r="I11" s="67">
        <f>'[1]расчет услуг (начальное)'!$E$299</f>
        <v>0.55555555555555558</v>
      </c>
      <c r="J11" s="68">
        <f t="shared" si="0"/>
        <v>100</v>
      </c>
      <c r="K11" s="63">
        <f>J11</f>
        <v>100</v>
      </c>
      <c r="L11" s="394"/>
      <c r="M11" s="403"/>
      <c r="N11" s="65"/>
      <c r="P11" s="69"/>
    </row>
    <row r="12" spans="1:16" ht="78.75" x14ac:dyDescent="0.25">
      <c r="A12" s="401"/>
      <c r="B12" s="395" t="s">
        <v>171</v>
      </c>
      <c r="C12" s="397" t="s">
        <v>172</v>
      </c>
      <c r="D12" s="386" t="s">
        <v>19</v>
      </c>
      <c r="E12" s="58" t="s">
        <v>20</v>
      </c>
      <c r="F12" s="59" t="s">
        <v>21</v>
      </c>
      <c r="G12" s="60" t="s">
        <v>165</v>
      </c>
      <c r="H12" s="61">
        <f>'[1]расчет услуг (начальное)'!$D$201</f>
        <v>100.40899795501026</v>
      </c>
      <c r="I12" s="62">
        <f>'[1]расчет услуг (начальное)'!$E$201</f>
        <v>97.56</v>
      </c>
      <c r="J12" s="63">
        <f>IF(I12/H12*100&gt;100,100,I12/H12*100)</f>
        <v>97.162606924643541</v>
      </c>
      <c r="K12" s="389">
        <f>(J12+J13)/2</f>
        <v>98.413369693665075</v>
      </c>
      <c r="L12" s="392">
        <f>(K12+K15)/2</f>
        <v>99.20668484683253</v>
      </c>
      <c r="M12" s="403"/>
      <c r="N12" s="70"/>
    </row>
    <row r="13" spans="1:16" ht="94.5" x14ac:dyDescent="0.25">
      <c r="A13" s="401"/>
      <c r="B13" s="395"/>
      <c r="C13" s="397"/>
      <c r="D13" s="387"/>
      <c r="E13" s="58" t="s">
        <v>20</v>
      </c>
      <c r="F13" s="59" t="s">
        <v>24</v>
      </c>
      <c r="G13" s="60" t="s">
        <v>165</v>
      </c>
      <c r="H13" s="61">
        <f>'[1]расчет услуг (начальное)'!$D$228</f>
        <v>80.420105026256536</v>
      </c>
      <c r="I13" s="61">
        <f>'[1]расчет услуг (начальное)'!$E$228</f>
        <v>80.150000000000006</v>
      </c>
      <c r="J13" s="68">
        <f t="shared" ref="J13:J76" si="1">IF(I13/H13*100&gt;100,100,I13/H13*100)</f>
        <v>99.664132462686609</v>
      </c>
      <c r="K13" s="390"/>
      <c r="L13" s="393"/>
      <c r="M13" s="403"/>
      <c r="N13" s="70"/>
    </row>
    <row r="14" spans="1:16" ht="141.75" x14ac:dyDescent="0.25">
      <c r="A14" s="401"/>
      <c r="B14" s="395"/>
      <c r="C14" s="397"/>
      <c r="D14" s="387"/>
      <c r="E14" s="58" t="s">
        <v>20</v>
      </c>
      <c r="F14" s="59" t="s">
        <v>167</v>
      </c>
      <c r="G14" s="60" t="s">
        <v>165</v>
      </c>
      <c r="H14" s="61">
        <f>'[1]расчет услуг (начальное)'!$D$255</f>
        <v>0</v>
      </c>
      <c r="I14" s="61">
        <f>'[1]расчет услуг (начальное)'!$E$255</f>
        <v>0</v>
      </c>
      <c r="J14" s="68">
        <v>0</v>
      </c>
      <c r="K14" s="391"/>
      <c r="L14" s="393"/>
      <c r="M14" s="403"/>
      <c r="N14" s="70"/>
    </row>
    <row r="15" spans="1:16" ht="31.5" x14ac:dyDescent="0.25">
      <c r="A15" s="401"/>
      <c r="B15" s="396"/>
      <c r="C15" s="398"/>
      <c r="D15" s="388"/>
      <c r="E15" s="58" t="s">
        <v>26</v>
      </c>
      <c r="F15" s="66" t="s">
        <v>168</v>
      </c>
      <c r="G15" s="60" t="s">
        <v>169</v>
      </c>
      <c r="H15" s="67">
        <f>'[1]расчет услуг (начальное)'!$D$314</f>
        <v>6.7777777777777777</v>
      </c>
      <c r="I15" s="67">
        <f>'[1]расчет услуг (начальное)'!$E$314</f>
        <v>7.5555555555555554</v>
      </c>
      <c r="J15" s="68">
        <f t="shared" si="1"/>
        <v>100</v>
      </c>
      <c r="K15" s="63">
        <f>J15</f>
        <v>100</v>
      </c>
      <c r="L15" s="394"/>
      <c r="M15" s="403"/>
      <c r="N15" s="71"/>
      <c r="P15" s="69"/>
    </row>
    <row r="16" spans="1:16" ht="78.75" customHeight="1" x14ac:dyDescent="0.25">
      <c r="A16" s="401"/>
      <c r="B16" s="376" t="s">
        <v>173</v>
      </c>
      <c r="C16" s="378" t="s">
        <v>174</v>
      </c>
      <c r="D16" s="367" t="s">
        <v>19</v>
      </c>
      <c r="E16" s="72" t="s">
        <v>20</v>
      </c>
      <c r="F16" s="73" t="s">
        <v>21</v>
      </c>
      <c r="G16" s="74" t="s">
        <v>165</v>
      </c>
      <c r="H16" s="75">
        <f>'[1]расчет услуг (основное) '!$D$44</f>
        <v>100</v>
      </c>
      <c r="I16" s="76">
        <f>'[1]расчет услуг (основное) '!$E$44</f>
        <v>100</v>
      </c>
      <c r="J16" s="77">
        <f t="shared" si="1"/>
        <v>100</v>
      </c>
      <c r="K16" s="370">
        <f>(J16+J17+J18)/3</f>
        <v>100</v>
      </c>
      <c r="L16" s="373">
        <f>(K16+K19)/2</f>
        <v>99.625468164794</v>
      </c>
      <c r="M16" s="403"/>
      <c r="N16" s="78"/>
    </row>
    <row r="17" spans="1:16" ht="94.5" x14ac:dyDescent="0.25">
      <c r="A17" s="401"/>
      <c r="B17" s="376"/>
      <c r="C17" s="378"/>
      <c r="D17" s="380"/>
      <c r="E17" s="72" t="s">
        <v>20</v>
      </c>
      <c r="F17" s="73" t="s">
        <v>24</v>
      </c>
      <c r="G17" s="74" t="s">
        <v>165</v>
      </c>
      <c r="H17" s="75">
        <f>'[1]расчет услуг (основное) '!$D$71</f>
        <v>90.250696378830085</v>
      </c>
      <c r="I17" s="76">
        <f>'[1]расчет услуг (основное) '!$E$71</f>
        <v>90.75</v>
      </c>
      <c r="J17" s="77">
        <f t="shared" si="1"/>
        <v>100</v>
      </c>
      <c r="K17" s="382"/>
      <c r="L17" s="384"/>
      <c r="M17" s="403"/>
      <c r="N17" s="79"/>
    </row>
    <row r="18" spans="1:16" ht="141.75" x14ac:dyDescent="0.25">
      <c r="A18" s="401"/>
      <c r="B18" s="376"/>
      <c r="C18" s="378"/>
      <c r="D18" s="380"/>
      <c r="E18" s="72" t="s">
        <v>20</v>
      </c>
      <c r="F18" s="73" t="s">
        <v>167</v>
      </c>
      <c r="G18" s="74" t="s">
        <v>165</v>
      </c>
      <c r="H18" s="75">
        <f>'[1]расчет услуг (основное) '!$D$98</f>
        <v>100</v>
      </c>
      <c r="I18" s="76">
        <f>'[1]расчет услуг (основное) '!$E$98</f>
        <v>100</v>
      </c>
      <c r="J18" s="77">
        <f t="shared" si="1"/>
        <v>100</v>
      </c>
      <c r="K18" s="383"/>
      <c r="L18" s="384"/>
      <c r="M18" s="403"/>
      <c r="N18" s="80"/>
    </row>
    <row r="19" spans="1:16" ht="31.5" x14ac:dyDescent="0.25">
      <c r="A19" s="401"/>
      <c r="B19" s="377"/>
      <c r="C19" s="379"/>
      <c r="D19" s="381"/>
      <c r="E19" s="72" t="s">
        <v>26</v>
      </c>
      <c r="F19" s="81" t="s">
        <v>168</v>
      </c>
      <c r="G19" s="74" t="s">
        <v>169</v>
      </c>
      <c r="H19" s="82">
        <f>'[1]расчет услуг (основное) '!$D$542</f>
        <v>148.33333333333334</v>
      </c>
      <c r="I19" s="82">
        <f>'[1]расчет услуг (основное) '!$E$542</f>
        <v>147.22222222222223</v>
      </c>
      <c r="J19" s="83">
        <f t="shared" si="1"/>
        <v>99.250936329588015</v>
      </c>
      <c r="K19" s="77">
        <f>J19</f>
        <v>99.250936329588015</v>
      </c>
      <c r="L19" s="385"/>
      <c r="M19" s="403"/>
      <c r="N19" s="77"/>
      <c r="P19" s="69"/>
    </row>
    <row r="20" spans="1:16" ht="78.75" customHeight="1" x14ac:dyDescent="0.25">
      <c r="A20" s="401"/>
      <c r="B20" s="361" t="s">
        <v>175</v>
      </c>
      <c r="C20" s="364" t="s">
        <v>176</v>
      </c>
      <c r="D20" s="367" t="s">
        <v>19</v>
      </c>
      <c r="E20" s="72" t="s">
        <v>20</v>
      </c>
      <c r="F20" s="73" t="s">
        <v>21</v>
      </c>
      <c r="G20" s="74" t="s">
        <v>165</v>
      </c>
      <c r="H20" s="75">
        <f>'[1]расчет услуг (основное) '!$D$127</f>
        <v>100</v>
      </c>
      <c r="I20" s="76">
        <f>'[1]расчет услуг (основное) '!$E$127</f>
        <v>100</v>
      </c>
      <c r="J20" s="77">
        <f t="shared" si="1"/>
        <v>100</v>
      </c>
      <c r="K20" s="370">
        <f>(J20+J21+J22)/3</f>
        <v>100</v>
      </c>
      <c r="L20" s="373">
        <f>(K20+K23)/2</f>
        <v>100</v>
      </c>
      <c r="M20" s="403"/>
      <c r="N20" s="79"/>
    </row>
    <row r="21" spans="1:16" ht="94.5" x14ac:dyDescent="0.25">
      <c r="A21" s="401"/>
      <c r="B21" s="362"/>
      <c r="C21" s="365"/>
      <c r="D21" s="368"/>
      <c r="E21" s="72" t="s">
        <v>20</v>
      </c>
      <c r="F21" s="73" t="s">
        <v>47</v>
      </c>
      <c r="G21" s="74" t="s">
        <v>165</v>
      </c>
      <c r="H21" s="75">
        <f>'[1]расчет услуг (основное) '!$D$154</f>
        <v>90.08620689655173</v>
      </c>
      <c r="I21" s="76">
        <f>'[1]расчет услуг (основное) '!$E$154</f>
        <v>92.93</v>
      </c>
      <c r="J21" s="77">
        <f t="shared" si="1"/>
        <v>100</v>
      </c>
      <c r="K21" s="371"/>
      <c r="L21" s="374"/>
      <c r="M21" s="403"/>
      <c r="N21" s="79"/>
    </row>
    <row r="22" spans="1:16" ht="110.25" x14ac:dyDescent="0.25">
      <c r="A22" s="401"/>
      <c r="B22" s="362"/>
      <c r="C22" s="365"/>
      <c r="D22" s="368"/>
      <c r="E22" s="72" t="s">
        <v>20</v>
      </c>
      <c r="F22" s="73" t="s">
        <v>48</v>
      </c>
      <c r="G22" s="74" t="s">
        <v>165</v>
      </c>
      <c r="H22" s="75">
        <f>'[1]расчет услуг (основное) '!$D$181</f>
        <v>100</v>
      </c>
      <c r="I22" s="76">
        <f>'[1]расчет услуг (основное) '!$E$181</f>
        <v>100</v>
      </c>
      <c r="J22" s="77">
        <f t="shared" si="1"/>
        <v>100</v>
      </c>
      <c r="K22" s="372"/>
      <c r="L22" s="374"/>
      <c r="M22" s="403"/>
      <c r="N22" s="80"/>
    </row>
    <row r="23" spans="1:16" ht="31.5" x14ac:dyDescent="0.25">
      <c r="A23" s="401"/>
      <c r="B23" s="363"/>
      <c r="C23" s="366"/>
      <c r="D23" s="369"/>
      <c r="E23" s="72" t="s">
        <v>26</v>
      </c>
      <c r="F23" s="81" t="s">
        <v>168</v>
      </c>
      <c r="G23" s="74" t="s">
        <v>169</v>
      </c>
      <c r="H23" s="82">
        <f>'[1]расчет услуг (основное) '!$D$557</f>
        <v>234.44444444444446</v>
      </c>
      <c r="I23" s="82">
        <f>'[1]расчет услуг (основное) '!$E$557</f>
        <v>235.44444444444446</v>
      </c>
      <c r="J23" s="83">
        <f t="shared" si="1"/>
        <v>100</v>
      </c>
      <c r="K23" s="77">
        <f>J23</f>
        <v>100</v>
      </c>
      <c r="L23" s="375"/>
      <c r="M23" s="403"/>
      <c r="N23" s="77"/>
      <c r="P23" s="69"/>
    </row>
    <row r="24" spans="1:16" ht="78.75" x14ac:dyDescent="0.25">
      <c r="A24" s="401"/>
      <c r="B24" s="376" t="s">
        <v>177</v>
      </c>
      <c r="C24" s="378" t="s">
        <v>178</v>
      </c>
      <c r="D24" s="367" t="s">
        <v>19</v>
      </c>
      <c r="E24" s="72" t="s">
        <v>20</v>
      </c>
      <c r="F24" s="73" t="s">
        <v>21</v>
      </c>
      <c r="G24" s="74" t="s">
        <v>165</v>
      </c>
      <c r="H24" s="75">
        <f>'[1]расчет услуг (основное) '!$D$210</f>
        <v>100</v>
      </c>
      <c r="I24" s="76">
        <f>'[1]расчет услуг (основное) '!$E$210</f>
        <v>100</v>
      </c>
      <c r="J24" s="77">
        <f t="shared" si="1"/>
        <v>100</v>
      </c>
      <c r="K24" s="370">
        <f>(J24+J25+J26)/3</f>
        <v>99.999047619047602</v>
      </c>
      <c r="L24" s="373">
        <f>(K24+K27)/2</f>
        <v>95.507336309523794</v>
      </c>
      <c r="M24" s="403"/>
      <c r="N24" s="77"/>
    </row>
    <row r="25" spans="1:16" ht="94.5" x14ac:dyDescent="0.25">
      <c r="A25" s="401"/>
      <c r="B25" s="376"/>
      <c r="C25" s="378"/>
      <c r="D25" s="380"/>
      <c r="E25" s="72" t="s">
        <v>20</v>
      </c>
      <c r="F25" s="73" t="s">
        <v>47</v>
      </c>
      <c r="G25" s="74" t="s">
        <v>165</v>
      </c>
      <c r="H25" s="75">
        <f>'[1]расчет услуг (основное) '!$D$237</f>
        <v>90.32258064516131</v>
      </c>
      <c r="I25" s="76">
        <f>'[1]расчет услуг (основное) '!$E$237</f>
        <v>90.32</v>
      </c>
      <c r="J25" s="77">
        <f t="shared" si="1"/>
        <v>99.997142857142833</v>
      </c>
      <c r="K25" s="382"/>
      <c r="L25" s="384"/>
      <c r="M25" s="403"/>
      <c r="N25" s="77"/>
    </row>
    <row r="26" spans="1:16" ht="110.25" x14ac:dyDescent="0.25">
      <c r="A26" s="401"/>
      <c r="B26" s="376"/>
      <c r="C26" s="378"/>
      <c r="D26" s="380"/>
      <c r="E26" s="72" t="s">
        <v>20</v>
      </c>
      <c r="F26" s="73" t="s">
        <v>48</v>
      </c>
      <c r="G26" s="74" t="s">
        <v>165</v>
      </c>
      <c r="H26" s="75">
        <f>'[1]расчет услуг (основное) '!$D$264</f>
        <v>100</v>
      </c>
      <c r="I26" s="76">
        <f>'[1]расчет услуг (основное) '!$E$264</f>
        <v>100</v>
      </c>
      <c r="J26" s="77">
        <f t="shared" si="1"/>
        <v>100</v>
      </c>
      <c r="K26" s="383"/>
      <c r="L26" s="384"/>
      <c r="M26" s="403"/>
      <c r="N26" s="77"/>
    </row>
    <row r="27" spans="1:16" ht="31.5" x14ac:dyDescent="0.25">
      <c r="A27" s="401"/>
      <c r="B27" s="377"/>
      <c r="C27" s="379"/>
      <c r="D27" s="381"/>
      <c r="E27" s="72" t="s">
        <v>26</v>
      </c>
      <c r="F27" s="81" t="s">
        <v>168</v>
      </c>
      <c r="G27" s="74" t="s">
        <v>169</v>
      </c>
      <c r="H27" s="82">
        <f>'[1]расчет услуг (основное) '!$D$572</f>
        <v>2.56</v>
      </c>
      <c r="I27" s="82">
        <f>'[1]расчет услуг (основное) '!$E$572</f>
        <v>2.33</v>
      </c>
      <c r="J27" s="83">
        <f t="shared" si="1"/>
        <v>91.015625</v>
      </c>
      <c r="K27" s="77">
        <f>J27</f>
        <v>91.015625</v>
      </c>
      <c r="L27" s="385"/>
      <c r="M27" s="403"/>
      <c r="N27" s="77"/>
      <c r="P27" s="69"/>
    </row>
    <row r="28" spans="1:16" ht="78.75" x14ac:dyDescent="0.25">
      <c r="A28" s="401"/>
      <c r="B28" s="361" t="s">
        <v>179</v>
      </c>
      <c r="C28" s="364" t="s">
        <v>180</v>
      </c>
      <c r="D28" s="367" t="s">
        <v>19</v>
      </c>
      <c r="E28" s="72" t="s">
        <v>20</v>
      </c>
      <c r="F28" s="73" t="s">
        <v>21</v>
      </c>
      <c r="G28" s="74" t="s">
        <v>165</v>
      </c>
      <c r="H28" s="75">
        <f>'[1]расчет услуг (основное) '!$D$293</f>
        <v>100</v>
      </c>
      <c r="I28" s="76">
        <f>'[1]расчет услуг (основное) '!$E$293</f>
        <v>100</v>
      </c>
      <c r="J28" s="77">
        <f t="shared" si="1"/>
        <v>100</v>
      </c>
      <c r="K28" s="370">
        <f>(J28+J29+J30)/2</f>
        <v>100</v>
      </c>
      <c r="L28" s="373">
        <f>(K28+K31)/2</f>
        <v>100</v>
      </c>
      <c r="M28" s="403"/>
      <c r="N28" s="77"/>
    </row>
    <row r="29" spans="1:16" ht="94.5" x14ac:dyDescent="0.25">
      <c r="A29" s="401"/>
      <c r="B29" s="362"/>
      <c r="C29" s="365"/>
      <c r="D29" s="380"/>
      <c r="E29" s="72" t="s">
        <v>20</v>
      </c>
      <c r="F29" s="73" t="s">
        <v>47</v>
      </c>
      <c r="G29" s="74" t="s">
        <v>165</v>
      </c>
      <c r="H29" s="75">
        <f>'[1]расчет услуг (основное) '!$D$320</f>
        <v>90.31979256698358</v>
      </c>
      <c r="I29" s="76">
        <f>'[1]расчет услуг (основное) '!$E$320</f>
        <v>93.04</v>
      </c>
      <c r="J29" s="77">
        <f t="shared" si="1"/>
        <v>100</v>
      </c>
      <c r="K29" s="382"/>
      <c r="L29" s="384"/>
      <c r="M29" s="403"/>
      <c r="N29" s="77"/>
    </row>
    <row r="30" spans="1:16" ht="110.25" x14ac:dyDescent="0.25">
      <c r="A30" s="401"/>
      <c r="B30" s="362"/>
      <c r="C30" s="365"/>
      <c r="D30" s="380"/>
      <c r="E30" s="72" t="s">
        <v>20</v>
      </c>
      <c r="F30" s="73" t="s">
        <v>48</v>
      </c>
      <c r="G30" s="74" t="s">
        <v>165</v>
      </c>
      <c r="H30" s="75">
        <f>'[1]расчет услуг (основное) '!$D$347</f>
        <v>0</v>
      </c>
      <c r="I30" s="76">
        <f>'[1]расчет услуг (основное) '!$E$347</f>
        <v>0</v>
      </c>
      <c r="J30" s="77">
        <v>0</v>
      </c>
      <c r="K30" s="383"/>
      <c r="L30" s="384"/>
      <c r="M30" s="403"/>
      <c r="N30" s="77"/>
    </row>
    <row r="31" spans="1:16" ht="31.5" x14ac:dyDescent="0.25">
      <c r="A31" s="401"/>
      <c r="B31" s="363"/>
      <c r="C31" s="366"/>
      <c r="D31" s="381"/>
      <c r="E31" s="72" t="s">
        <v>26</v>
      </c>
      <c r="F31" s="81" t="s">
        <v>168</v>
      </c>
      <c r="G31" s="74" t="s">
        <v>169</v>
      </c>
      <c r="H31" s="82">
        <f>'[1]расчет услуг (основное) '!$D$587</f>
        <v>0.33</v>
      </c>
      <c r="I31" s="84">
        <f>'[1]расчет услуг (основное) '!$E$587</f>
        <v>0.33</v>
      </c>
      <c r="J31" s="83">
        <f t="shared" si="1"/>
        <v>100</v>
      </c>
      <c r="K31" s="77">
        <f>J31</f>
        <v>100</v>
      </c>
      <c r="L31" s="385"/>
      <c r="M31" s="403"/>
      <c r="N31" s="77"/>
      <c r="P31" s="69"/>
    </row>
    <row r="32" spans="1:16" ht="78.75" customHeight="1" x14ac:dyDescent="0.25">
      <c r="A32" s="401"/>
      <c r="B32" s="361" t="s">
        <v>181</v>
      </c>
      <c r="C32" s="364" t="s">
        <v>182</v>
      </c>
      <c r="D32" s="367" t="s">
        <v>19</v>
      </c>
      <c r="E32" s="72" t="s">
        <v>20</v>
      </c>
      <c r="F32" s="73" t="s">
        <v>21</v>
      </c>
      <c r="G32" s="74" t="s">
        <v>165</v>
      </c>
      <c r="H32" s="75">
        <f>'[1]расчет услуг (основное) '!$D$376</f>
        <v>100</v>
      </c>
      <c r="I32" s="76">
        <f>'[1]расчет услуг (основное) '!$E$376</f>
        <v>100</v>
      </c>
      <c r="J32" s="77">
        <f t="shared" si="1"/>
        <v>100</v>
      </c>
      <c r="K32" s="370">
        <f>(J32+J33)/2</f>
        <v>100</v>
      </c>
      <c r="L32" s="373">
        <f>(K32+K35)/2</f>
        <v>100</v>
      </c>
      <c r="M32" s="403"/>
      <c r="N32" s="77"/>
    </row>
    <row r="33" spans="1:16" ht="94.5" x14ac:dyDescent="0.25">
      <c r="A33" s="401"/>
      <c r="B33" s="362"/>
      <c r="C33" s="365"/>
      <c r="D33" s="368"/>
      <c r="E33" s="72" t="s">
        <v>20</v>
      </c>
      <c r="F33" s="73" t="s">
        <v>47</v>
      </c>
      <c r="G33" s="74" t="s">
        <v>165</v>
      </c>
      <c r="H33" s="75">
        <f>'[1]расчет услуг (основное) '!$D$403</f>
        <v>90.459770114942529</v>
      </c>
      <c r="I33" s="76">
        <f>'[1]расчет услуг (основное) '!$E$403</f>
        <v>92.3</v>
      </c>
      <c r="J33" s="77">
        <f t="shared" si="1"/>
        <v>100</v>
      </c>
      <c r="K33" s="371"/>
      <c r="L33" s="374"/>
      <c r="M33" s="403"/>
      <c r="N33" s="77"/>
    </row>
    <row r="34" spans="1:16" ht="110.25" x14ac:dyDescent="0.25">
      <c r="A34" s="401"/>
      <c r="B34" s="362"/>
      <c r="C34" s="365"/>
      <c r="D34" s="368"/>
      <c r="E34" s="72" t="s">
        <v>20</v>
      </c>
      <c r="F34" s="73" t="s">
        <v>48</v>
      </c>
      <c r="G34" s="74" t="s">
        <v>165</v>
      </c>
      <c r="H34" s="75">
        <f>'[1]расчет услуг (основное) '!$D$430</f>
        <v>0</v>
      </c>
      <c r="I34" s="75">
        <f>'[1]расчет услуг (основное) '!$E$430</f>
        <v>0</v>
      </c>
      <c r="J34" s="83">
        <v>0</v>
      </c>
      <c r="K34" s="372"/>
      <c r="L34" s="374"/>
      <c r="M34" s="403"/>
      <c r="N34" s="77"/>
    </row>
    <row r="35" spans="1:16" ht="31.5" x14ac:dyDescent="0.25">
      <c r="A35" s="401"/>
      <c r="B35" s="363"/>
      <c r="C35" s="366"/>
      <c r="D35" s="369"/>
      <c r="E35" s="72" t="s">
        <v>26</v>
      </c>
      <c r="F35" s="81" t="s">
        <v>168</v>
      </c>
      <c r="G35" s="74" t="s">
        <v>169</v>
      </c>
      <c r="H35" s="82">
        <f>'[1]расчет услуг (основное) '!$D$602</f>
        <v>2.4444444444444446</v>
      </c>
      <c r="I35" s="82">
        <f>'[1]расчет услуг (основное) '!$E$602</f>
        <v>3.2222222222222223</v>
      </c>
      <c r="J35" s="83">
        <f t="shared" si="1"/>
        <v>100</v>
      </c>
      <c r="K35" s="77">
        <f>J35</f>
        <v>100</v>
      </c>
      <c r="L35" s="375"/>
      <c r="M35" s="403"/>
      <c r="N35" s="77"/>
      <c r="P35" s="69"/>
    </row>
    <row r="36" spans="1:16" ht="78.75" customHeight="1" x14ac:dyDescent="0.25">
      <c r="A36" s="401"/>
      <c r="B36" s="361" t="s">
        <v>183</v>
      </c>
      <c r="C36" s="364" t="s">
        <v>184</v>
      </c>
      <c r="D36" s="367" t="s">
        <v>19</v>
      </c>
      <c r="E36" s="72" t="s">
        <v>20</v>
      </c>
      <c r="F36" s="73" t="s">
        <v>21</v>
      </c>
      <c r="G36" s="74" t="s">
        <v>165</v>
      </c>
      <c r="H36" s="75">
        <f>'[1]расчет услуг (основное) '!$D$459</f>
        <v>100</v>
      </c>
      <c r="I36" s="76">
        <f>'[1]расчет услуг (основное) '!$E$459</f>
        <v>100</v>
      </c>
      <c r="J36" s="77">
        <f t="shared" si="1"/>
        <v>100</v>
      </c>
      <c r="K36" s="370">
        <f>(J36+J37)/2</f>
        <v>100</v>
      </c>
      <c r="L36" s="373">
        <f>(K36+K39)/2</f>
        <v>100</v>
      </c>
      <c r="M36" s="403"/>
      <c r="N36" s="77"/>
    </row>
    <row r="37" spans="1:16" ht="94.5" x14ac:dyDescent="0.25">
      <c r="A37" s="401"/>
      <c r="B37" s="362"/>
      <c r="C37" s="365"/>
      <c r="D37" s="368"/>
      <c r="E37" s="72" t="s">
        <v>20</v>
      </c>
      <c r="F37" s="73" t="s">
        <v>47</v>
      </c>
      <c r="G37" s="74" t="s">
        <v>165</v>
      </c>
      <c r="H37" s="75">
        <f>'[1]расчет услуг (основное) '!$D$486</f>
        <v>90.344827586206904</v>
      </c>
      <c r="I37" s="76">
        <f>'[1]расчет услуг (основное) '!$E$486</f>
        <v>92.07</v>
      </c>
      <c r="J37" s="77">
        <f t="shared" si="1"/>
        <v>100</v>
      </c>
      <c r="K37" s="371"/>
      <c r="L37" s="374"/>
      <c r="M37" s="403"/>
      <c r="N37" s="77"/>
    </row>
    <row r="38" spans="1:16" ht="110.25" x14ac:dyDescent="0.25">
      <c r="A38" s="401"/>
      <c r="B38" s="362"/>
      <c r="C38" s="365"/>
      <c r="D38" s="368"/>
      <c r="E38" s="72" t="s">
        <v>20</v>
      </c>
      <c r="F38" s="73" t="s">
        <v>48</v>
      </c>
      <c r="G38" s="74" t="s">
        <v>165</v>
      </c>
      <c r="H38" s="75">
        <f>'[1]расчет услуг (основное) '!$D$513</f>
        <v>0</v>
      </c>
      <c r="I38" s="75">
        <f>'[1]расчет услуг (основное) '!$E$513</f>
        <v>0</v>
      </c>
      <c r="J38" s="83">
        <v>0</v>
      </c>
      <c r="K38" s="372"/>
      <c r="L38" s="374"/>
      <c r="M38" s="403"/>
      <c r="N38" s="77"/>
    </row>
    <row r="39" spans="1:16" ht="47.25" customHeight="1" x14ac:dyDescent="0.25">
      <c r="A39" s="401"/>
      <c r="B39" s="363"/>
      <c r="C39" s="366"/>
      <c r="D39" s="369"/>
      <c r="E39" s="72" t="s">
        <v>26</v>
      </c>
      <c r="F39" s="81" t="s">
        <v>168</v>
      </c>
      <c r="G39" s="74" t="s">
        <v>169</v>
      </c>
      <c r="H39" s="82">
        <f>'[1]расчет услуг (основное) '!$D$617</f>
        <v>1.3333333333333333</v>
      </c>
      <c r="I39" s="82">
        <f>'[1]расчет услуг (основное) '!$E$617</f>
        <v>1.3333333333333333</v>
      </c>
      <c r="J39" s="83">
        <f t="shared" si="1"/>
        <v>100</v>
      </c>
      <c r="K39" s="77">
        <f>J39</f>
        <v>100</v>
      </c>
      <c r="L39" s="375"/>
      <c r="M39" s="403"/>
      <c r="N39" s="77"/>
      <c r="P39" s="85"/>
    </row>
    <row r="40" spans="1:16" ht="78.75" x14ac:dyDescent="0.25">
      <c r="A40" s="401"/>
      <c r="B40" s="348" t="s">
        <v>78</v>
      </c>
      <c r="C40" s="350" t="s">
        <v>185</v>
      </c>
      <c r="D40" s="352" t="s">
        <v>19</v>
      </c>
      <c r="E40" s="86" t="s">
        <v>20</v>
      </c>
      <c r="F40" s="87" t="s">
        <v>21</v>
      </c>
      <c r="G40" s="88" t="s">
        <v>165</v>
      </c>
      <c r="H40" s="89">
        <f>'[1]расчет услуг (среднее) '!$D$30</f>
        <v>100</v>
      </c>
      <c r="I40" s="89">
        <f>'[1]расчет услуг (среднее) '!$E$30</f>
        <v>100</v>
      </c>
      <c r="J40" s="90">
        <f t="shared" si="1"/>
        <v>100</v>
      </c>
      <c r="K40" s="355">
        <f>(J40+J41)/2</f>
        <v>100</v>
      </c>
      <c r="L40" s="358">
        <f>(K40+K43)/2</f>
        <v>100</v>
      </c>
      <c r="M40" s="403"/>
      <c r="N40" s="91"/>
    </row>
    <row r="41" spans="1:16" ht="94.5" x14ac:dyDescent="0.25">
      <c r="A41" s="401"/>
      <c r="B41" s="348"/>
      <c r="C41" s="350"/>
      <c r="D41" s="353"/>
      <c r="E41" s="86" t="s">
        <v>20</v>
      </c>
      <c r="F41" s="87" t="s">
        <v>47</v>
      </c>
      <c r="G41" s="88" t="s">
        <v>165</v>
      </c>
      <c r="H41" s="89">
        <f>'[1]расчет услуг (среднее) '!$D$57</f>
        <v>100</v>
      </c>
      <c r="I41" s="89">
        <f>'[1]расчет услуг (среднее) '!$E$57</f>
        <v>100</v>
      </c>
      <c r="J41" s="90">
        <f t="shared" si="1"/>
        <v>100</v>
      </c>
      <c r="K41" s="356"/>
      <c r="L41" s="359"/>
      <c r="M41" s="403"/>
      <c r="N41" s="91"/>
    </row>
    <row r="42" spans="1:16" ht="94.5" x14ac:dyDescent="0.25">
      <c r="A42" s="401"/>
      <c r="B42" s="348"/>
      <c r="C42" s="350"/>
      <c r="D42" s="353"/>
      <c r="E42" s="86" t="s">
        <v>20</v>
      </c>
      <c r="F42" s="87" t="s">
        <v>71</v>
      </c>
      <c r="G42" s="88" t="s">
        <v>165</v>
      </c>
      <c r="H42" s="89">
        <f>'[1]расчет услуг (среднее) '!$D$84</f>
        <v>100</v>
      </c>
      <c r="I42" s="89">
        <f>'[1]расчет услуг (среднее) '!$E$84</f>
        <v>100</v>
      </c>
      <c r="J42" s="90">
        <f t="shared" si="1"/>
        <v>100</v>
      </c>
      <c r="K42" s="357"/>
      <c r="L42" s="359"/>
      <c r="M42" s="403"/>
      <c r="N42" s="91"/>
    </row>
    <row r="43" spans="1:16" ht="31.5" x14ac:dyDescent="0.25">
      <c r="A43" s="401"/>
      <c r="B43" s="349"/>
      <c r="C43" s="351"/>
      <c r="D43" s="354"/>
      <c r="E43" s="86" t="s">
        <v>26</v>
      </c>
      <c r="F43" s="92" t="s">
        <v>168</v>
      </c>
      <c r="G43" s="88" t="s">
        <v>169</v>
      </c>
      <c r="H43" s="93">
        <f>'[1]расчет услуг (среднее) '!$D$365</f>
        <v>58.111111111111114</v>
      </c>
      <c r="I43" s="93">
        <f>'[1]расчет услуг (среднее) '!$E$365</f>
        <v>58.111111111111114</v>
      </c>
      <c r="J43" s="90">
        <f t="shared" si="1"/>
        <v>100</v>
      </c>
      <c r="K43" s="94">
        <f>J43</f>
        <v>100</v>
      </c>
      <c r="L43" s="360"/>
      <c r="M43" s="403"/>
      <c r="N43" s="95"/>
      <c r="P43" s="69"/>
    </row>
    <row r="44" spans="1:16" ht="78.75" x14ac:dyDescent="0.25">
      <c r="A44" s="401"/>
      <c r="B44" s="348" t="s">
        <v>186</v>
      </c>
      <c r="C44" s="350" t="s">
        <v>187</v>
      </c>
      <c r="D44" s="352" t="s">
        <v>19</v>
      </c>
      <c r="E44" s="86" t="s">
        <v>20</v>
      </c>
      <c r="F44" s="87" t="s">
        <v>21</v>
      </c>
      <c r="G44" s="88" t="s">
        <v>165</v>
      </c>
      <c r="H44" s="89">
        <f>'[1]расчет услуг (среднее) '!$D$281</f>
        <v>100</v>
      </c>
      <c r="I44" s="89">
        <f>'[1]расчет услуг (среднее) '!$E$281</f>
        <v>100</v>
      </c>
      <c r="J44" s="90">
        <f t="shared" si="1"/>
        <v>100</v>
      </c>
      <c r="K44" s="355">
        <f>(J44+J45)/2</f>
        <v>100</v>
      </c>
      <c r="L44" s="358">
        <f>(K44+K47)/2</f>
        <v>99.999549999549998</v>
      </c>
      <c r="M44" s="403"/>
      <c r="N44" s="91"/>
    </row>
    <row r="45" spans="1:16" ht="94.5" x14ac:dyDescent="0.25">
      <c r="A45" s="401"/>
      <c r="B45" s="348"/>
      <c r="C45" s="350"/>
      <c r="D45" s="353"/>
      <c r="E45" s="86" t="s">
        <v>20</v>
      </c>
      <c r="F45" s="87" t="s">
        <v>47</v>
      </c>
      <c r="G45" s="88" t="s">
        <v>165</v>
      </c>
      <c r="H45" s="89">
        <f>'[1]расчет услуг (среднее) '!$D$308</f>
        <v>100</v>
      </c>
      <c r="I45" s="89">
        <f>'[1]расчет услуг (среднее) '!$E$308</f>
        <v>100</v>
      </c>
      <c r="J45" s="90">
        <f t="shared" si="1"/>
        <v>100</v>
      </c>
      <c r="K45" s="356"/>
      <c r="L45" s="359"/>
      <c r="M45" s="403"/>
      <c r="N45" s="91"/>
    </row>
    <row r="46" spans="1:16" ht="94.5" x14ac:dyDescent="0.25">
      <c r="A46" s="401"/>
      <c r="B46" s="348"/>
      <c r="C46" s="350"/>
      <c r="D46" s="353"/>
      <c r="E46" s="86" t="s">
        <v>20</v>
      </c>
      <c r="F46" s="87" t="s">
        <v>71</v>
      </c>
      <c r="G46" s="88" t="s">
        <v>165</v>
      </c>
      <c r="H46" s="89">
        <f>'[1]расчет услуг (среднее) '!$D$335</f>
        <v>0</v>
      </c>
      <c r="I46" s="89">
        <f>'[1]расчет услуг (среднее) '!$E$335</f>
        <v>0</v>
      </c>
      <c r="J46" s="90">
        <v>0</v>
      </c>
      <c r="K46" s="357"/>
      <c r="L46" s="359"/>
      <c r="M46" s="403"/>
      <c r="N46" s="91"/>
    </row>
    <row r="47" spans="1:16" ht="31.5" x14ac:dyDescent="0.25">
      <c r="A47" s="401"/>
      <c r="B47" s="349"/>
      <c r="C47" s="351"/>
      <c r="D47" s="354"/>
      <c r="E47" s="86" t="s">
        <v>26</v>
      </c>
      <c r="F47" s="92" t="s">
        <v>168</v>
      </c>
      <c r="G47" s="88" t="s">
        <v>169</v>
      </c>
      <c r="H47" s="93">
        <f>'[1]расчет услуг (среднее) '!$D$395</f>
        <v>0.44444400000000001</v>
      </c>
      <c r="I47" s="93">
        <f>'[1]расчет услуг (среднее) '!$E$395</f>
        <v>0.44444</v>
      </c>
      <c r="J47" s="90">
        <f t="shared" si="1"/>
        <v>99.999099999099997</v>
      </c>
      <c r="K47" s="94">
        <f>J47</f>
        <v>99.999099999099997</v>
      </c>
      <c r="L47" s="360"/>
      <c r="M47" s="403"/>
      <c r="N47" s="95"/>
      <c r="P47" s="69"/>
    </row>
    <row r="48" spans="1:16" ht="78.75" x14ac:dyDescent="0.25">
      <c r="A48" s="401"/>
      <c r="B48" s="348" t="s">
        <v>188</v>
      </c>
      <c r="C48" s="350" t="s">
        <v>189</v>
      </c>
      <c r="D48" s="352" t="s">
        <v>19</v>
      </c>
      <c r="E48" s="86" t="s">
        <v>20</v>
      </c>
      <c r="F48" s="87" t="s">
        <v>21</v>
      </c>
      <c r="G48" s="88" t="s">
        <v>165</v>
      </c>
      <c r="H48" s="89">
        <f>'[1]расчет услуг (среднее) '!$D$113</f>
        <v>100</v>
      </c>
      <c r="I48" s="89">
        <f>'[1]расчет услуг (среднее) '!$E$113</f>
        <v>100</v>
      </c>
      <c r="J48" s="90">
        <f t="shared" si="1"/>
        <v>100</v>
      </c>
      <c r="K48" s="355">
        <f>(J48+J49)/2</f>
        <v>100</v>
      </c>
      <c r="L48" s="358">
        <f>(K48+K51)/2</f>
        <v>100</v>
      </c>
      <c r="M48" s="403"/>
      <c r="N48" s="91"/>
    </row>
    <row r="49" spans="1:16" ht="94.5" x14ac:dyDescent="0.25">
      <c r="A49" s="401"/>
      <c r="B49" s="348"/>
      <c r="C49" s="350"/>
      <c r="D49" s="353"/>
      <c r="E49" s="86" t="s">
        <v>20</v>
      </c>
      <c r="F49" s="87" t="s">
        <v>47</v>
      </c>
      <c r="G49" s="88" t="s">
        <v>165</v>
      </c>
      <c r="H49" s="89">
        <f>'[1]расчет услуг (среднее) '!$D$140</f>
        <v>100</v>
      </c>
      <c r="I49" s="89">
        <f>'[1]расчет услуг (среднее) '!$E$140</f>
        <v>100</v>
      </c>
      <c r="J49" s="90">
        <f t="shared" si="1"/>
        <v>100</v>
      </c>
      <c r="K49" s="356"/>
      <c r="L49" s="359"/>
      <c r="M49" s="403"/>
      <c r="N49" s="91"/>
    </row>
    <row r="50" spans="1:16" ht="94.5" x14ac:dyDescent="0.25">
      <c r="A50" s="401"/>
      <c r="B50" s="348"/>
      <c r="C50" s="350"/>
      <c r="D50" s="353"/>
      <c r="E50" s="86" t="s">
        <v>20</v>
      </c>
      <c r="F50" s="87" t="s">
        <v>71</v>
      </c>
      <c r="G50" s="88" t="s">
        <v>165</v>
      </c>
      <c r="H50" s="89">
        <f>'[1]расчет услуг (среднее) '!$D$167</f>
        <v>0</v>
      </c>
      <c r="I50" s="89">
        <f>'[1]расчет услуг (среднее) '!$E$167</f>
        <v>0</v>
      </c>
      <c r="J50" s="90">
        <v>0</v>
      </c>
      <c r="K50" s="357"/>
      <c r="L50" s="359"/>
      <c r="M50" s="403"/>
      <c r="N50" s="91"/>
    </row>
    <row r="51" spans="1:16" ht="31.5" x14ac:dyDescent="0.25">
      <c r="A51" s="401"/>
      <c r="B51" s="349"/>
      <c r="C51" s="351"/>
      <c r="D51" s="354"/>
      <c r="E51" s="86" t="s">
        <v>26</v>
      </c>
      <c r="F51" s="92" t="s">
        <v>168</v>
      </c>
      <c r="G51" s="88" t="s">
        <v>169</v>
      </c>
      <c r="H51" s="93">
        <f>'[1]расчет услуг (среднее) '!$D$380</f>
        <v>1</v>
      </c>
      <c r="I51" s="93">
        <f>'[1]расчет услуг (среднее) '!$E$380</f>
        <v>1</v>
      </c>
      <c r="J51" s="90">
        <f t="shared" si="1"/>
        <v>100</v>
      </c>
      <c r="K51" s="94">
        <f>J51</f>
        <v>100</v>
      </c>
      <c r="L51" s="360"/>
      <c r="M51" s="403"/>
      <c r="N51" s="95"/>
      <c r="P51" s="69"/>
    </row>
    <row r="52" spans="1:16" ht="78.75" x14ac:dyDescent="0.25">
      <c r="A52" s="401"/>
      <c r="B52" s="348" t="s">
        <v>190</v>
      </c>
      <c r="C52" s="350" t="s">
        <v>191</v>
      </c>
      <c r="D52" s="352" t="s">
        <v>19</v>
      </c>
      <c r="E52" s="86" t="s">
        <v>20</v>
      </c>
      <c r="F52" s="87" t="s">
        <v>21</v>
      </c>
      <c r="G52" s="88" t="s">
        <v>165</v>
      </c>
      <c r="H52" s="89">
        <f>'[1]расчет услуг (среднее) '!$D$197</f>
        <v>100</v>
      </c>
      <c r="I52" s="89">
        <f>'[1]расчет услуг (среднее) '!$E$197</f>
        <v>100</v>
      </c>
      <c r="J52" s="90">
        <f t="shared" si="1"/>
        <v>100</v>
      </c>
      <c r="K52" s="355">
        <f>(J52+J53)/2</f>
        <v>100</v>
      </c>
      <c r="L52" s="358">
        <f>(K52+K55)/2</f>
        <v>100</v>
      </c>
      <c r="M52" s="403"/>
      <c r="N52" s="91"/>
    </row>
    <row r="53" spans="1:16" ht="94.5" x14ac:dyDescent="0.25">
      <c r="A53" s="401"/>
      <c r="B53" s="348"/>
      <c r="C53" s="350"/>
      <c r="D53" s="353"/>
      <c r="E53" s="86" t="s">
        <v>20</v>
      </c>
      <c r="F53" s="87" t="s">
        <v>47</v>
      </c>
      <c r="G53" s="88" t="s">
        <v>165</v>
      </c>
      <c r="H53" s="89">
        <f>'[1]расчет услуг (среднее) '!$D$224</f>
        <v>100</v>
      </c>
      <c r="I53" s="89">
        <f>'[1]расчет услуг (среднее) '!$E$224</f>
        <v>100</v>
      </c>
      <c r="J53" s="90">
        <f t="shared" si="1"/>
        <v>100</v>
      </c>
      <c r="K53" s="356"/>
      <c r="L53" s="359"/>
      <c r="M53" s="403"/>
      <c r="N53" s="91"/>
    </row>
    <row r="54" spans="1:16" ht="94.5" x14ac:dyDescent="0.25">
      <c r="A54" s="401"/>
      <c r="B54" s="348"/>
      <c r="C54" s="350"/>
      <c r="D54" s="353"/>
      <c r="E54" s="86" t="s">
        <v>20</v>
      </c>
      <c r="F54" s="87" t="s">
        <v>71</v>
      </c>
      <c r="G54" s="88" t="s">
        <v>165</v>
      </c>
      <c r="H54" s="89">
        <f>'[1]расчет услуг (среднее) '!$D$251</f>
        <v>0</v>
      </c>
      <c r="I54" s="89">
        <f>'[1]расчет услуг (среднее) '!$E$251</f>
        <v>0</v>
      </c>
      <c r="J54" s="90">
        <v>0</v>
      </c>
      <c r="K54" s="357"/>
      <c r="L54" s="359"/>
      <c r="M54" s="403"/>
      <c r="N54" s="91"/>
    </row>
    <row r="55" spans="1:16" ht="31.5" x14ac:dyDescent="0.25">
      <c r="A55" s="401"/>
      <c r="B55" s="349"/>
      <c r="C55" s="351"/>
      <c r="D55" s="354"/>
      <c r="E55" s="86" t="s">
        <v>26</v>
      </c>
      <c r="F55" s="92" t="s">
        <v>168</v>
      </c>
      <c r="G55" s="88" t="s">
        <v>169</v>
      </c>
      <c r="H55" s="93">
        <f>'[1]расчет услуг (среднее) '!$D$410</f>
        <v>0.44</v>
      </c>
      <c r="I55" s="93">
        <f>'[1]расчет услуг (среднее) '!$E$410</f>
        <v>0.44</v>
      </c>
      <c r="J55" s="90">
        <f t="shared" si="1"/>
        <v>100</v>
      </c>
      <c r="K55" s="94">
        <f>J55</f>
        <v>100</v>
      </c>
      <c r="L55" s="360"/>
      <c r="M55" s="403"/>
      <c r="N55" s="95"/>
      <c r="P55" s="69"/>
    </row>
    <row r="56" spans="1:16" ht="110.25" x14ac:dyDescent="0.25">
      <c r="A56" s="401"/>
      <c r="B56" s="335" t="s">
        <v>192</v>
      </c>
      <c r="C56" s="337" t="s">
        <v>193</v>
      </c>
      <c r="D56" s="339" t="s">
        <v>19</v>
      </c>
      <c r="E56" s="96" t="s">
        <v>20</v>
      </c>
      <c r="F56" s="97" t="s">
        <v>90</v>
      </c>
      <c r="G56" s="96" t="s">
        <v>165</v>
      </c>
      <c r="H56" s="98">
        <f>'[1]расчет услуг (дополн) '!$D$35</f>
        <v>9.7364771151178928</v>
      </c>
      <c r="I56" s="98">
        <f>'[1]расчет услуг (дополн) '!$E$35</f>
        <v>9.1451568137663077</v>
      </c>
      <c r="J56" s="99">
        <f t="shared" si="1"/>
        <v>93.926753030277879</v>
      </c>
      <c r="K56" s="342">
        <f>(J56+J57+J58)/3</f>
        <v>97.479584343425969</v>
      </c>
      <c r="L56" s="345">
        <f>(K56+K59)/2</f>
        <v>95.537299133654372</v>
      </c>
      <c r="M56" s="403"/>
      <c r="N56" s="100"/>
    </row>
    <row r="57" spans="1:16" ht="110.25" x14ac:dyDescent="0.25">
      <c r="A57" s="401"/>
      <c r="B57" s="335"/>
      <c r="C57" s="337"/>
      <c r="D57" s="340"/>
      <c r="E57" s="96" t="s">
        <v>20</v>
      </c>
      <c r="F57" s="97" t="s">
        <v>91</v>
      </c>
      <c r="G57" s="96" t="s">
        <v>165</v>
      </c>
      <c r="H57" s="98">
        <f>'[1]расчет услуг (дополн) '!$D$56</f>
        <v>0.95419847328244278</v>
      </c>
      <c r="I57" s="98">
        <f>'[1]расчет услуг (дополн) '!$E$56</f>
        <v>0.94</v>
      </c>
      <c r="J57" s="99">
        <f t="shared" si="1"/>
        <v>98.511999999999986</v>
      </c>
      <c r="K57" s="343"/>
      <c r="L57" s="346"/>
      <c r="M57" s="403"/>
      <c r="N57" s="100"/>
    </row>
    <row r="58" spans="1:16" ht="94.5" x14ac:dyDescent="0.25">
      <c r="A58" s="401"/>
      <c r="B58" s="335"/>
      <c r="C58" s="337"/>
      <c r="D58" s="340"/>
      <c r="E58" s="96" t="s">
        <v>20</v>
      </c>
      <c r="F58" s="97" t="s">
        <v>47</v>
      </c>
      <c r="G58" s="96" t="s">
        <v>165</v>
      </c>
      <c r="H58" s="98">
        <f>'[1]расчет услуг (дополн) '!$D$77</f>
        <v>40.909999999999997</v>
      </c>
      <c r="I58" s="98">
        <f>'[1]расчет услуг (дополн) '!$E$77</f>
        <v>42.62</v>
      </c>
      <c r="J58" s="101">
        <f t="shared" si="1"/>
        <v>100</v>
      </c>
      <c r="K58" s="344"/>
      <c r="L58" s="346"/>
      <c r="M58" s="403"/>
      <c r="N58" s="100"/>
    </row>
    <row r="59" spans="1:16" ht="57.75" customHeight="1" x14ac:dyDescent="0.25">
      <c r="A59" s="401"/>
      <c r="B59" s="336"/>
      <c r="C59" s="338"/>
      <c r="D59" s="341"/>
      <c r="E59" s="96" t="s">
        <v>26</v>
      </c>
      <c r="F59" s="102" t="s">
        <v>194</v>
      </c>
      <c r="G59" s="96" t="s">
        <v>195</v>
      </c>
      <c r="H59" s="103">
        <f>'[1]расчет услуг (дополн) '!$D$295</f>
        <v>7541</v>
      </c>
      <c r="I59" s="103">
        <f>'[1]расчет услуг (дополн) '!$E$295</f>
        <v>7058</v>
      </c>
      <c r="J59" s="99">
        <f t="shared" si="1"/>
        <v>93.595013923882775</v>
      </c>
      <c r="K59" s="99">
        <f>J59</f>
        <v>93.595013923882775</v>
      </c>
      <c r="L59" s="347"/>
      <c r="M59" s="403"/>
      <c r="N59" s="100"/>
      <c r="P59" s="69"/>
    </row>
    <row r="60" spans="1:16" ht="110.25" x14ac:dyDescent="0.25">
      <c r="A60" s="401"/>
      <c r="B60" s="335" t="s">
        <v>196</v>
      </c>
      <c r="C60" s="337" t="s">
        <v>197</v>
      </c>
      <c r="D60" s="339" t="s">
        <v>19</v>
      </c>
      <c r="E60" s="96" t="s">
        <v>20</v>
      </c>
      <c r="F60" s="97" t="s">
        <v>90</v>
      </c>
      <c r="G60" s="96" t="s">
        <v>165</v>
      </c>
      <c r="H60" s="98">
        <f>'[1]расчет услуг (дополн) '!$D$100</f>
        <v>6.2552011095700424</v>
      </c>
      <c r="I60" s="98">
        <f>'[1]расчет услуг (дополн) '!$E$100</f>
        <v>8.8814876491812385</v>
      </c>
      <c r="J60" s="101">
        <f t="shared" si="1"/>
        <v>100</v>
      </c>
      <c r="K60" s="342">
        <f>(J60+J61+J62)/3</f>
        <v>99.446902654867259</v>
      </c>
      <c r="L60" s="345">
        <f>(K60+K63)/2</f>
        <v>94.732484751101197</v>
      </c>
      <c r="M60" s="403"/>
      <c r="N60" s="100"/>
    </row>
    <row r="61" spans="1:16" ht="110.25" x14ac:dyDescent="0.25">
      <c r="A61" s="401"/>
      <c r="B61" s="335"/>
      <c r="C61" s="337"/>
      <c r="D61" s="340"/>
      <c r="E61" s="96" t="s">
        <v>20</v>
      </c>
      <c r="F61" s="97" t="s">
        <v>91</v>
      </c>
      <c r="G61" s="96" t="s">
        <v>165</v>
      </c>
      <c r="H61" s="98">
        <f>'[1]расчет услуг (дополн) '!$D$121</f>
        <v>9.0399999999999991</v>
      </c>
      <c r="I61" s="98">
        <f>'[1]расчет услуг (дополн) '!$E$121</f>
        <v>8.89</v>
      </c>
      <c r="J61" s="99">
        <f t="shared" si="1"/>
        <v>98.340707964601776</v>
      </c>
      <c r="K61" s="343"/>
      <c r="L61" s="346"/>
      <c r="M61" s="403"/>
      <c r="N61" s="100"/>
    </row>
    <row r="62" spans="1:16" ht="94.5" x14ac:dyDescent="0.25">
      <c r="A62" s="401"/>
      <c r="B62" s="335"/>
      <c r="C62" s="337"/>
      <c r="D62" s="340"/>
      <c r="E62" s="96" t="s">
        <v>20</v>
      </c>
      <c r="F62" s="97" t="s">
        <v>47</v>
      </c>
      <c r="G62" s="96" t="s">
        <v>165</v>
      </c>
      <c r="H62" s="98">
        <f>'[1]расчет услуг (дополн) '!$D$142</f>
        <v>100</v>
      </c>
      <c r="I62" s="98">
        <f>'[1]расчет услуг (дополн) '!$E$142</f>
        <v>100</v>
      </c>
      <c r="J62" s="101">
        <f t="shared" si="1"/>
        <v>100</v>
      </c>
      <c r="K62" s="344"/>
      <c r="L62" s="346"/>
      <c r="M62" s="403"/>
      <c r="N62" s="100"/>
    </row>
    <row r="63" spans="1:16" ht="31.5" x14ac:dyDescent="0.25">
      <c r="A63" s="401"/>
      <c r="B63" s="336"/>
      <c r="C63" s="338"/>
      <c r="D63" s="341"/>
      <c r="E63" s="96" t="s">
        <v>26</v>
      </c>
      <c r="F63" s="102" t="s">
        <v>194</v>
      </c>
      <c r="G63" s="96" t="s">
        <v>195</v>
      </c>
      <c r="H63" s="103">
        <f>'[1]расчет услуг (дополн) '!$D$307</f>
        <v>4428</v>
      </c>
      <c r="I63" s="103">
        <f>'[1]расчет услуг (дополн) '!$E$307</f>
        <v>3986</v>
      </c>
      <c r="J63" s="99">
        <f t="shared" si="1"/>
        <v>90.018066847335149</v>
      </c>
      <c r="K63" s="99">
        <f>J63</f>
        <v>90.018066847335149</v>
      </c>
      <c r="L63" s="347"/>
      <c r="M63" s="403"/>
      <c r="N63" s="100"/>
      <c r="P63" s="69"/>
    </row>
    <row r="64" spans="1:16" ht="110.25" x14ac:dyDescent="0.25">
      <c r="A64" s="401"/>
      <c r="B64" s="335" t="s">
        <v>198</v>
      </c>
      <c r="C64" s="337" t="s">
        <v>199</v>
      </c>
      <c r="D64" s="339" t="s">
        <v>19</v>
      </c>
      <c r="E64" s="96" t="s">
        <v>20</v>
      </c>
      <c r="F64" s="97" t="s">
        <v>90</v>
      </c>
      <c r="G64" s="96" t="s">
        <v>165</v>
      </c>
      <c r="H64" s="98">
        <f>'[1]расчет услуг (дополн) '!$D$165</f>
        <v>15.757575757575756</v>
      </c>
      <c r="I64" s="98">
        <f>'[1]расчет услуг (дополн) '!$E$165</f>
        <v>15.8821743091406</v>
      </c>
      <c r="J64" s="101">
        <f>IF(I64/H64*100&gt;100,100,I64/H64*100)</f>
        <v>100</v>
      </c>
      <c r="K64" s="342">
        <f>(J64+J65+J66)/2</f>
        <v>100</v>
      </c>
      <c r="L64" s="345">
        <f>(K64+K67)/2</f>
        <v>98.834134615384613</v>
      </c>
      <c r="M64" s="403"/>
      <c r="N64" s="100"/>
    </row>
    <row r="65" spans="1:16" ht="110.25" x14ac:dyDescent="0.25">
      <c r="A65" s="401"/>
      <c r="B65" s="335"/>
      <c r="C65" s="337"/>
      <c r="D65" s="340"/>
      <c r="E65" s="96" t="s">
        <v>20</v>
      </c>
      <c r="F65" s="97" t="s">
        <v>91</v>
      </c>
      <c r="G65" s="96" t="s">
        <v>165</v>
      </c>
      <c r="H65" s="98">
        <f>'[1]расчет услуг (дополн) '!$D$186</f>
        <v>0</v>
      </c>
      <c r="I65" s="98">
        <f>'[1]расчет услуг (дополн) '!$E$186</f>
        <v>0</v>
      </c>
      <c r="J65" s="101">
        <v>0</v>
      </c>
      <c r="K65" s="343"/>
      <c r="L65" s="346"/>
      <c r="M65" s="403"/>
      <c r="N65" s="100"/>
    </row>
    <row r="66" spans="1:16" ht="94.5" x14ac:dyDescent="0.25">
      <c r="A66" s="401"/>
      <c r="B66" s="335"/>
      <c r="C66" s="337"/>
      <c r="D66" s="340"/>
      <c r="E66" s="96" t="s">
        <v>20</v>
      </c>
      <c r="F66" s="97" t="s">
        <v>47</v>
      </c>
      <c r="G66" s="96" t="s">
        <v>165</v>
      </c>
      <c r="H66" s="98">
        <f>'[1]расчет услуг (дополн) '!$D$207</f>
        <v>100</v>
      </c>
      <c r="I66" s="98">
        <f>'[1]расчет услуг (дополн) '!$E$207</f>
        <v>100</v>
      </c>
      <c r="J66" s="101">
        <f t="shared" si="1"/>
        <v>100</v>
      </c>
      <c r="K66" s="344"/>
      <c r="L66" s="346"/>
      <c r="M66" s="403"/>
      <c r="N66" s="100"/>
    </row>
    <row r="67" spans="1:16" ht="31.5" x14ac:dyDescent="0.25">
      <c r="A67" s="401"/>
      <c r="B67" s="336"/>
      <c r="C67" s="338"/>
      <c r="D67" s="341"/>
      <c r="E67" s="96" t="s">
        <v>26</v>
      </c>
      <c r="F67" s="102" t="s">
        <v>194</v>
      </c>
      <c r="G67" s="96" t="s">
        <v>195</v>
      </c>
      <c r="H67" s="103">
        <f>'[1]расчет услуг (дополн) '!$D$319</f>
        <v>4160</v>
      </c>
      <c r="I67" s="103">
        <f>'[1]расчет услуг (дополн) '!$E$319</f>
        <v>4063</v>
      </c>
      <c r="J67" s="99">
        <f t="shared" si="1"/>
        <v>97.668269230769226</v>
      </c>
      <c r="K67" s="99">
        <f>J67</f>
        <v>97.668269230769226</v>
      </c>
      <c r="L67" s="347"/>
      <c r="M67" s="403"/>
      <c r="N67" s="100"/>
      <c r="P67" s="85"/>
    </row>
    <row r="68" spans="1:16" ht="110.25" x14ac:dyDescent="0.25">
      <c r="A68" s="401"/>
      <c r="B68" s="335" t="s">
        <v>198</v>
      </c>
      <c r="C68" s="337" t="s">
        <v>200</v>
      </c>
      <c r="D68" s="339" t="s">
        <v>19</v>
      </c>
      <c r="E68" s="96" t="s">
        <v>20</v>
      </c>
      <c r="F68" s="97" t="s">
        <v>90</v>
      </c>
      <c r="G68" s="96" t="s">
        <v>165</v>
      </c>
      <c r="H68" s="98">
        <f>'[1]расчет услуг (дополн) '!$D$230</f>
        <v>15.123439667128991</v>
      </c>
      <c r="I68" s="98">
        <f>'[1]расчет услуг (дополн) '!$E$230</f>
        <v>17.638079378295863</v>
      </c>
      <c r="J68" s="101">
        <f>IF(I68/H68*100&gt;100,100,I68/H68*100)</f>
        <v>100</v>
      </c>
      <c r="K68" s="342">
        <f>(J68+J69+J70)/3</f>
        <v>100</v>
      </c>
      <c r="L68" s="345">
        <f>(K68+K71)/2</f>
        <v>100</v>
      </c>
      <c r="M68" s="403"/>
      <c r="N68" s="100"/>
    </row>
    <row r="69" spans="1:16" ht="110.25" x14ac:dyDescent="0.25">
      <c r="A69" s="401"/>
      <c r="B69" s="335"/>
      <c r="C69" s="337"/>
      <c r="D69" s="340"/>
      <c r="E69" s="96" t="s">
        <v>20</v>
      </c>
      <c r="F69" s="97" t="s">
        <v>91</v>
      </c>
      <c r="G69" s="96" t="s">
        <v>165</v>
      </c>
      <c r="H69" s="98">
        <f>'[1]расчет услуг (дополн) '!$D$251</f>
        <v>10.131332082551598</v>
      </c>
      <c r="I69" s="98">
        <f>'[1]расчет услуг (дополн) '!$E$251</f>
        <v>13.24</v>
      </c>
      <c r="J69" s="101">
        <f t="shared" ref="J69:J71" si="2">IF(I69/H69*100&gt;100,100,I69/H69*100)</f>
        <v>100</v>
      </c>
      <c r="K69" s="343"/>
      <c r="L69" s="346"/>
      <c r="M69" s="403"/>
      <c r="N69" s="100"/>
    </row>
    <row r="70" spans="1:16" ht="94.5" x14ac:dyDescent="0.25">
      <c r="A70" s="401"/>
      <c r="B70" s="335"/>
      <c r="C70" s="337"/>
      <c r="D70" s="340"/>
      <c r="E70" s="96" t="s">
        <v>20</v>
      </c>
      <c r="F70" s="97" t="s">
        <v>47</v>
      </c>
      <c r="G70" s="96" t="s">
        <v>165</v>
      </c>
      <c r="H70" s="98">
        <f>'[1]расчет услуг (дополн) '!$D$272</f>
        <v>68.888888888888886</v>
      </c>
      <c r="I70" s="98">
        <f>'[1]расчет услуг (дополн) '!$E$272</f>
        <v>80</v>
      </c>
      <c r="J70" s="101">
        <f t="shared" si="2"/>
        <v>100</v>
      </c>
      <c r="K70" s="344"/>
      <c r="L70" s="346"/>
      <c r="M70" s="403"/>
      <c r="N70" s="100"/>
    </row>
    <row r="71" spans="1:16" ht="31.5" x14ac:dyDescent="0.25">
      <c r="A71" s="401"/>
      <c r="B71" s="336"/>
      <c r="C71" s="338"/>
      <c r="D71" s="341"/>
      <c r="E71" s="96" t="s">
        <v>26</v>
      </c>
      <c r="F71" s="102" t="s">
        <v>194</v>
      </c>
      <c r="G71" s="96" t="s">
        <v>195</v>
      </c>
      <c r="H71" s="103">
        <f>'[1]расчет услуг (дополн) '!$D$330</f>
        <v>20980</v>
      </c>
      <c r="I71" s="103">
        <f>'[1]расчет услуг (дополн) '!$E$330</f>
        <v>21125</v>
      </c>
      <c r="J71" s="101">
        <f t="shared" si="2"/>
        <v>100</v>
      </c>
      <c r="K71" s="99">
        <f>J71</f>
        <v>100</v>
      </c>
      <c r="L71" s="347"/>
      <c r="M71" s="403"/>
      <c r="N71" s="100"/>
      <c r="P71" s="69"/>
    </row>
    <row r="72" spans="1:16" ht="78.75" x14ac:dyDescent="0.25">
      <c r="A72" s="401"/>
      <c r="B72" s="319" t="s">
        <v>201</v>
      </c>
      <c r="C72" s="321" t="s">
        <v>202</v>
      </c>
      <c r="D72" s="323" t="s">
        <v>19</v>
      </c>
      <c r="E72" s="104" t="s">
        <v>20</v>
      </c>
      <c r="F72" s="105" t="s">
        <v>21</v>
      </c>
      <c r="G72" s="104" t="s">
        <v>165</v>
      </c>
      <c r="H72" s="106">
        <f>'[1]расчет услуг(отдых детей)'!$C$15</f>
        <v>100</v>
      </c>
      <c r="I72" s="107">
        <f>'[1]расчет услуг(отдых детей)'!$D$15</f>
        <v>95.161290322580655</v>
      </c>
      <c r="J72" s="108">
        <f t="shared" si="1"/>
        <v>95.161290322580655</v>
      </c>
      <c r="K72" s="327">
        <f>(J72+J73+J74+J75)/4</f>
        <v>98.790322580645167</v>
      </c>
      <c r="L72" s="331">
        <f>(K72+K76)/2</f>
        <v>99.395161290322591</v>
      </c>
      <c r="M72" s="403"/>
      <c r="N72" s="109"/>
    </row>
    <row r="73" spans="1:16" ht="94.5" x14ac:dyDescent="0.25">
      <c r="A73" s="401"/>
      <c r="B73" s="319"/>
      <c r="C73" s="321"/>
      <c r="D73" s="324"/>
      <c r="E73" s="104" t="s">
        <v>20</v>
      </c>
      <c r="F73" s="105" t="s">
        <v>203</v>
      </c>
      <c r="G73" s="104" t="s">
        <v>165</v>
      </c>
      <c r="H73" s="106">
        <f>'[1]расчет услуг(отдых детей)'!$C$16</f>
        <v>100</v>
      </c>
      <c r="I73" s="106">
        <f>'[1]расчет услуг(отдых детей)'!$D$16</f>
        <v>100</v>
      </c>
      <c r="J73" s="110">
        <f t="shared" si="1"/>
        <v>100</v>
      </c>
      <c r="K73" s="328"/>
      <c r="L73" s="332"/>
      <c r="M73" s="403"/>
      <c r="N73" s="109"/>
    </row>
    <row r="74" spans="1:16" ht="63" x14ac:dyDescent="0.25">
      <c r="A74" s="401"/>
      <c r="B74" s="319"/>
      <c r="C74" s="321"/>
      <c r="D74" s="325"/>
      <c r="E74" s="104" t="s">
        <v>20</v>
      </c>
      <c r="F74" s="105" t="s">
        <v>204</v>
      </c>
      <c r="G74" s="104" t="s">
        <v>165</v>
      </c>
      <c r="H74" s="106">
        <f>'[1]расчет услуг(отдых детей)'!$C$17</f>
        <v>100</v>
      </c>
      <c r="I74" s="106">
        <f>'[1]расчет услуг(отдых детей)'!$D$17</f>
        <v>100</v>
      </c>
      <c r="J74" s="110">
        <f t="shared" si="1"/>
        <v>100</v>
      </c>
      <c r="K74" s="329"/>
      <c r="L74" s="333"/>
      <c r="M74" s="403"/>
      <c r="N74" s="109"/>
    </row>
    <row r="75" spans="1:16" ht="94.5" x14ac:dyDescent="0.25">
      <c r="A75" s="401"/>
      <c r="B75" s="319"/>
      <c r="C75" s="321"/>
      <c r="D75" s="325"/>
      <c r="E75" s="104" t="s">
        <v>20</v>
      </c>
      <c r="F75" s="105" t="s">
        <v>205</v>
      </c>
      <c r="G75" s="104" t="s">
        <v>165</v>
      </c>
      <c r="H75" s="106">
        <f>'[1]расчет услуг(отдых детей)'!$C$18</f>
        <v>100</v>
      </c>
      <c r="I75" s="106">
        <f>'[1]расчет услуг(отдых детей)'!$D$18</f>
        <v>100</v>
      </c>
      <c r="J75" s="110">
        <f t="shared" si="1"/>
        <v>100</v>
      </c>
      <c r="K75" s="330"/>
      <c r="L75" s="333"/>
      <c r="M75" s="403"/>
      <c r="N75" s="109"/>
    </row>
    <row r="76" spans="1:16" ht="31.5" x14ac:dyDescent="0.25">
      <c r="A76" s="401"/>
      <c r="B76" s="320"/>
      <c r="C76" s="322"/>
      <c r="D76" s="326"/>
      <c r="E76" s="104" t="s">
        <v>26</v>
      </c>
      <c r="F76" s="111" t="s">
        <v>206</v>
      </c>
      <c r="G76" s="112" t="s">
        <v>169</v>
      </c>
      <c r="H76" s="113">
        <f>'[1]расчет услуг(отдых детей)'!$D$54</f>
        <v>720</v>
      </c>
      <c r="I76" s="113">
        <f>'[1]расчет услуг(отдых детей)'!$E$54</f>
        <v>720</v>
      </c>
      <c r="J76" s="110">
        <f t="shared" si="1"/>
        <v>100</v>
      </c>
      <c r="K76" s="108">
        <f>J76</f>
        <v>100</v>
      </c>
      <c r="L76" s="334"/>
      <c r="M76" s="404"/>
      <c r="N76" s="109"/>
      <c r="P76" s="69"/>
    </row>
    <row r="77" spans="1:16" ht="94.5" x14ac:dyDescent="0.25">
      <c r="A77" s="114"/>
      <c r="B77" s="306" t="s">
        <v>120</v>
      </c>
      <c r="C77" s="308" t="s">
        <v>207</v>
      </c>
      <c r="D77" s="310" t="s">
        <v>19</v>
      </c>
      <c r="E77" s="46" t="s">
        <v>20</v>
      </c>
      <c r="F77" s="115" t="s">
        <v>208</v>
      </c>
      <c r="G77" s="46" t="s">
        <v>165</v>
      </c>
      <c r="H77" s="116">
        <f>'[1]ДОУ. (2)'!$F$87</f>
        <v>7.9999999999999982</v>
      </c>
      <c r="I77" s="117">
        <f>'[1]ДОУ. (2)'!$G$87</f>
        <v>7.4914046141868589</v>
      </c>
      <c r="J77" s="118">
        <f>IF(I77/H77*100&lt;100,100,I77/H77*100)</f>
        <v>100</v>
      </c>
      <c r="K77" s="313">
        <f>(J77+J78+J79)/3</f>
        <v>99.517684887459794</v>
      </c>
      <c r="L77" s="316">
        <f>(K77+K80)/2</f>
        <v>99.162313159565045</v>
      </c>
      <c r="M77" s="119"/>
      <c r="N77" s="120"/>
    </row>
    <row r="78" spans="1:16" ht="78.75" x14ac:dyDescent="0.25">
      <c r="A78" s="114"/>
      <c r="B78" s="306"/>
      <c r="C78" s="308"/>
      <c r="D78" s="311"/>
      <c r="E78" s="46" t="s">
        <v>20</v>
      </c>
      <c r="F78" s="115" t="s">
        <v>21</v>
      </c>
      <c r="G78" s="46" t="s">
        <v>165</v>
      </c>
      <c r="H78" s="116">
        <f>'[1]ДОУ. (2)'!$F$94</f>
        <v>100</v>
      </c>
      <c r="I78" s="117">
        <f>'[1]ДОУ. (2)'!$G$94</f>
        <v>98.553054662379424</v>
      </c>
      <c r="J78" s="121">
        <f t="shared" ref="J78:J100" si="3">IF(I78/H78*100&gt;100,100,I78/H78*100)</f>
        <v>98.553054662379424</v>
      </c>
      <c r="K78" s="314"/>
      <c r="L78" s="317"/>
      <c r="M78" s="119"/>
      <c r="N78" s="120"/>
    </row>
    <row r="79" spans="1:16" ht="94.5" x14ac:dyDescent="0.25">
      <c r="A79" s="114"/>
      <c r="B79" s="306"/>
      <c r="C79" s="308"/>
      <c r="D79" s="311"/>
      <c r="E79" s="46" t="s">
        <v>20</v>
      </c>
      <c r="F79" s="115" t="s">
        <v>47</v>
      </c>
      <c r="G79" s="46" t="s">
        <v>165</v>
      </c>
      <c r="H79" s="116">
        <f>'[1]ДОУ. (2)'!$F$121</f>
        <v>55.000000000000007</v>
      </c>
      <c r="I79" s="117">
        <f>'[1]ДОУ. (2)'!$G$121</f>
        <v>69.230769230769226</v>
      </c>
      <c r="J79" s="118">
        <f t="shared" si="3"/>
        <v>100</v>
      </c>
      <c r="K79" s="315"/>
      <c r="L79" s="317"/>
      <c r="M79" s="119"/>
      <c r="N79" s="120"/>
    </row>
    <row r="80" spans="1:16" ht="31.5" x14ac:dyDescent="0.25">
      <c r="A80" s="114"/>
      <c r="B80" s="307"/>
      <c r="C80" s="309"/>
      <c r="D80" s="312"/>
      <c r="E80" s="46" t="s">
        <v>26</v>
      </c>
      <c r="F80" s="122" t="s">
        <v>206</v>
      </c>
      <c r="G80" s="123" t="s">
        <v>169</v>
      </c>
      <c r="H80" s="124">
        <f>'[1]ДОУ. (2)'!$F$149</f>
        <v>153.66666666666666</v>
      </c>
      <c r="I80" s="124">
        <f>'[1]ДОУ. (2)'!$G$149</f>
        <v>151.83333333333334</v>
      </c>
      <c r="J80" s="118">
        <f t="shared" si="3"/>
        <v>98.806941431670296</v>
      </c>
      <c r="K80" s="121">
        <f>J80</f>
        <v>98.806941431670296</v>
      </c>
      <c r="L80" s="318"/>
      <c r="M80" s="119"/>
      <c r="N80" s="120"/>
      <c r="P80" s="125"/>
    </row>
    <row r="81" spans="1:16" ht="94.5" x14ac:dyDescent="0.25">
      <c r="A81" s="114"/>
      <c r="B81" s="306" t="s">
        <v>122</v>
      </c>
      <c r="C81" s="308" t="s">
        <v>209</v>
      </c>
      <c r="D81" s="310" t="s">
        <v>19</v>
      </c>
      <c r="E81" s="46" t="s">
        <v>20</v>
      </c>
      <c r="F81" s="115" t="s">
        <v>208</v>
      </c>
      <c r="G81" s="46" t="s">
        <v>165</v>
      </c>
      <c r="H81" s="116">
        <f>'[1]ДОУ. (2)'!$F$11</f>
        <v>9</v>
      </c>
      <c r="I81" s="117">
        <f>'[1]ДОУ. (2)'!$G$11</f>
        <v>8.571371618793231</v>
      </c>
      <c r="J81" s="118">
        <f>IF(I81/H81*100&lt;100,100,I81/H81*100)</f>
        <v>100</v>
      </c>
      <c r="K81" s="313">
        <f>(J81+J82+J83)/3</f>
        <v>99.517684887459794</v>
      </c>
      <c r="L81" s="316">
        <f>(K81+K84)/2</f>
        <v>99.75884244372989</v>
      </c>
      <c r="M81" s="119"/>
      <c r="N81" s="120"/>
    </row>
    <row r="82" spans="1:16" ht="78.75" x14ac:dyDescent="0.25">
      <c r="A82" s="114"/>
      <c r="B82" s="306"/>
      <c r="C82" s="308"/>
      <c r="D82" s="311"/>
      <c r="E82" s="46" t="s">
        <v>20</v>
      </c>
      <c r="F82" s="115" t="s">
        <v>21</v>
      </c>
      <c r="G82" s="46" t="s">
        <v>165</v>
      </c>
      <c r="H82" s="116">
        <f>'[1]ДОУ. (2)'!$F$18</f>
        <v>100</v>
      </c>
      <c r="I82" s="117">
        <f>'[1]ДОУ. (2)'!$G$18</f>
        <v>98.553054662379424</v>
      </c>
      <c r="J82" s="121">
        <f t="shared" ref="J82:J88" si="4">IF(I82/H82*100&gt;100,100,I82/H82*100)</f>
        <v>98.553054662379424</v>
      </c>
      <c r="K82" s="314"/>
      <c r="L82" s="317"/>
      <c r="M82" s="119"/>
      <c r="N82" s="120"/>
    </row>
    <row r="83" spans="1:16" ht="94.5" x14ac:dyDescent="0.25">
      <c r="A83" s="114"/>
      <c r="B83" s="306"/>
      <c r="C83" s="308"/>
      <c r="D83" s="311"/>
      <c r="E83" s="46" t="s">
        <v>20</v>
      </c>
      <c r="F83" s="115" t="s">
        <v>47</v>
      </c>
      <c r="G83" s="46" t="s">
        <v>165</v>
      </c>
      <c r="H83" s="116">
        <f>'[1]ДОУ. (2)'!$F$45</f>
        <v>55.000000000000007</v>
      </c>
      <c r="I83" s="117">
        <f>'[1]ДОУ. (2)'!$G$45</f>
        <v>69.230769230769226</v>
      </c>
      <c r="J83" s="118">
        <f t="shared" si="4"/>
        <v>100</v>
      </c>
      <c r="K83" s="315"/>
      <c r="L83" s="317"/>
      <c r="M83" s="119"/>
      <c r="N83" s="120"/>
      <c r="O83" s="69"/>
    </row>
    <row r="84" spans="1:16" ht="31.5" x14ac:dyDescent="0.25">
      <c r="A84" s="114"/>
      <c r="B84" s="307"/>
      <c r="C84" s="309"/>
      <c r="D84" s="312"/>
      <c r="E84" s="46" t="s">
        <v>26</v>
      </c>
      <c r="F84" s="122" t="s">
        <v>206</v>
      </c>
      <c r="G84" s="123" t="s">
        <v>169</v>
      </c>
      <c r="H84" s="124">
        <f>'[1]ДОУ. (2)'!$F$73</f>
        <v>4.33</v>
      </c>
      <c r="I84" s="124">
        <f>'[1]ДОУ. (2)'!$G$73</f>
        <v>4.42</v>
      </c>
      <c r="J84" s="118">
        <f t="shared" si="4"/>
        <v>100</v>
      </c>
      <c r="K84" s="121">
        <f>J84</f>
        <v>100</v>
      </c>
      <c r="L84" s="318"/>
      <c r="M84" s="119"/>
      <c r="N84" s="120"/>
      <c r="P84" s="126"/>
    </row>
    <row r="85" spans="1:16" ht="94.5" x14ac:dyDescent="0.25">
      <c r="A85" s="114"/>
      <c r="B85" s="306" t="s">
        <v>210</v>
      </c>
      <c r="C85" s="308" t="s">
        <v>211</v>
      </c>
      <c r="D85" s="310" t="s">
        <v>19</v>
      </c>
      <c r="E85" s="46" t="s">
        <v>20</v>
      </c>
      <c r="F85" s="115" t="s">
        <v>208</v>
      </c>
      <c r="G85" s="46" t="s">
        <v>165</v>
      </c>
      <c r="H85" s="116">
        <f>'[1]ДОУ. (2)'!$F$318</f>
        <v>5.9999999999999991</v>
      </c>
      <c r="I85" s="117">
        <f>'[1]ДОУ. (2)'!$G$318</f>
        <v>5.917548819777763</v>
      </c>
      <c r="J85" s="118">
        <f>IF(I85/H85*100&lt;100,100,I85/H85*100)</f>
        <v>100</v>
      </c>
      <c r="K85" s="313">
        <f>(J85+J86+J87)/3</f>
        <v>99.517684887459794</v>
      </c>
      <c r="L85" s="316">
        <f>(K85+K88)/2</f>
        <v>99.75884244372989</v>
      </c>
      <c r="M85" s="119"/>
      <c r="N85" s="120"/>
    </row>
    <row r="86" spans="1:16" ht="78.75" x14ac:dyDescent="0.25">
      <c r="A86" s="114"/>
      <c r="B86" s="306"/>
      <c r="C86" s="308"/>
      <c r="D86" s="311"/>
      <c r="E86" s="46" t="s">
        <v>20</v>
      </c>
      <c r="F86" s="115" t="s">
        <v>21</v>
      </c>
      <c r="G86" s="46" t="s">
        <v>165</v>
      </c>
      <c r="H86" s="116">
        <f>'[1]ДОУ. (2)'!$F$325</f>
        <v>100</v>
      </c>
      <c r="I86" s="117">
        <f>'[1]ДОУ. (2)'!$G$325</f>
        <v>98.553054662379424</v>
      </c>
      <c r="J86" s="121">
        <f t="shared" si="4"/>
        <v>98.553054662379424</v>
      </c>
      <c r="K86" s="314"/>
      <c r="L86" s="317"/>
      <c r="M86" s="119"/>
      <c r="N86" s="120"/>
    </row>
    <row r="87" spans="1:16" ht="94.5" x14ac:dyDescent="0.25">
      <c r="A87" s="114"/>
      <c r="B87" s="306"/>
      <c r="C87" s="308"/>
      <c r="D87" s="311"/>
      <c r="E87" s="46" t="s">
        <v>20</v>
      </c>
      <c r="F87" s="115" t="s">
        <v>47</v>
      </c>
      <c r="G87" s="46" t="s">
        <v>165</v>
      </c>
      <c r="H87" s="116">
        <f>'[1]ДОУ. (2)'!$F$352</f>
        <v>55.000000000000007</v>
      </c>
      <c r="I87" s="117">
        <f>'[1]ДОУ. (2)'!$G$352</f>
        <v>69.230769230769226</v>
      </c>
      <c r="J87" s="118">
        <f t="shared" si="4"/>
        <v>100</v>
      </c>
      <c r="K87" s="315"/>
      <c r="L87" s="317"/>
      <c r="M87" s="119"/>
      <c r="N87" s="120"/>
    </row>
    <row r="88" spans="1:16" ht="31.5" x14ac:dyDescent="0.25">
      <c r="A88" s="114"/>
      <c r="B88" s="307"/>
      <c r="C88" s="309"/>
      <c r="D88" s="312"/>
      <c r="E88" s="46" t="s">
        <v>26</v>
      </c>
      <c r="F88" s="122" t="s">
        <v>206</v>
      </c>
      <c r="G88" s="123" t="s">
        <v>169</v>
      </c>
      <c r="H88" s="124">
        <f>'[1]ДОУ. (2)'!$F$380</f>
        <v>0.33</v>
      </c>
      <c r="I88" s="124">
        <f>'[1]ДОУ. (2)'!$G$380</f>
        <v>0.67</v>
      </c>
      <c r="J88" s="118">
        <f t="shared" si="4"/>
        <v>100</v>
      </c>
      <c r="K88" s="121">
        <f>J88</f>
        <v>100</v>
      </c>
      <c r="L88" s="318"/>
      <c r="M88" s="119"/>
      <c r="N88" s="120"/>
      <c r="P88" s="69"/>
    </row>
    <row r="89" spans="1:16" ht="78.75" x14ac:dyDescent="0.25">
      <c r="A89" s="114"/>
      <c r="B89" s="294" t="s">
        <v>131</v>
      </c>
      <c r="C89" s="297" t="s">
        <v>212</v>
      </c>
      <c r="D89" s="284" t="s">
        <v>19</v>
      </c>
      <c r="E89" s="127" t="s">
        <v>20</v>
      </c>
      <c r="F89" s="128" t="s">
        <v>21</v>
      </c>
      <c r="G89" s="127" t="s">
        <v>165</v>
      </c>
      <c r="H89" s="129">
        <f>'[1]Присмотр и уход. (2)'!$F$88</f>
        <v>100</v>
      </c>
      <c r="I89" s="129">
        <f>'[1]Присмотр и уход. (2)'!$G$88</f>
        <v>100</v>
      </c>
      <c r="J89" s="130">
        <f t="shared" si="3"/>
        <v>100</v>
      </c>
      <c r="K89" s="287">
        <f>(J89+J90+J91)/3</f>
        <v>100</v>
      </c>
      <c r="L89" s="290">
        <f>(K89+K92)/2</f>
        <v>99.40131450510836</v>
      </c>
      <c r="M89" s="119"/>
      <c r="N89" s="131"/>
    </row>
    <row r="90" spans="1:16" ht="94.5" x14ac:dyDescent="0.25">
      <c r="A90" s="114"/>
      <c r="B90" s="295"/>
      <c r="C90" s="298"/>
      <c r="D90" s="300"/>
      <c r="E90" s="127" t="s">
        <v>20</v>
      </c>
      <c r="F90" s="128" t="s">
        <v>208</v>
      </c>
      <c r="G90" s="127" t="s">
        <v>165</v>
      </c>
      <c r="H90" s="129">
        <f>'[1]Присмотр и уход. (2)'!$F$115</f>
        <v>7.9999999999999982</v>
      </c>
      <c r="I90" s="132">
        <f>'[1]Присмотр и уход. (2)'!$G$115</f>
        <v>7.4914046141868589</v>
      </c>
      <c r="J90" s="130">
        <f>IF(I90/H90*100&lt;100,100,I90/H90*100)</f>
        <v>100</v>
      </c>
      <c r="K90" s="302"/>
      <c r="L90" s="304"/>
      <c r="M90" s="119"/>
      <c r="N90" s="131"/>
    </row>
    <row r="91" spans="1:16" ht="63" x14ac:dyDescent="0.25">
      <c r="A91" s="114"/>
      <c r="B91" s="295"/>
      <c r="C91" s="298"/>
      <c r="D91" s="300"/>
      <c r="E91" s="127" t="s">
        <v>20</v>
      </c>
      <c r="F91" s="128" t="s">
        <v>213</v>
      </c>
      <c r="G91" s="127" t="s">
        <v>165</v>
      </c>
      <c r="H91" s="129">
        <f>'[1]Присмотр и уход. (2)'!$F$122</f>
        <v>100</v>
      </c>
      <c r="I91" s="129">
        <f>'[1]Присмотр и уход. (2)'!$G$122</f>
        <v>100</v>
      </c>
      <c r="J91" s="130">
        <f>IF(I91/H91*100&gt;100,100,I91/H91*100)</f>
        <v>100</v>
      </c>
      <c r="K91" s="303"/>
      <c r="L91" s="304"/>
      <c r="M91" s="119"/>
      <c r="N91" s="131"/>
    </row>
    <row r="92" spans="1:16" ht="31.5" x14ac:dyDescent="0.25">
      <c r="A92" s="114"/>
      <c r="B92" s="296"/>
      <c r="C92" s="299"/>
      <c r="D92" s="301"/>
      <c r="E92" s="127" t="s">
        <v>26</v>
      </c>
      <c r="F92" s="133" t="s">
        <v>206</v>
      </c>
      <c r="G92" s="134" t="s">
        <v>169</v>
      </c>
      <c r="H92" s="135">
        <f>'[1]Присмотр и уход. (2)'!$F$151</f>
        <v>153.66999999999999</v>
      </c>
      <c r="I92" s="135">
        <f>'[1]Присмотр и уход. (2)'!$G$151</f>
        <v>151.83000000000001</v>
      </c>
      <c r="J92" s="130">
        <f t="shared" si="3"/>
        <v>98.80262901021672</v>
      </c>
      <c r="K92" s="136">
        <f>J92</f>
        <v>98.80262901021672</v>
      </c>
      <c r="L92" s="305"/>
      <c r="M92" s="119"/>
      <c r="N92" s="131"/>
      <c r="P92" s="69"/>
    </row>
    <row r="93" spans="1:16" ht="78.75" x14ac:dyDescent="0.25">
      <c r="A93" s="114"/>
      <c r="B93" s="280" t="s">
        <v>129</v>
      </c>
      <c r="C93" s="282" t="s">
        <v>214</v>
      </c>
      <c r="D93" s="284" t="s">
        <v>19</v>
      </c>
      <c r="E93" s="127" t="s">
        <v>20</v>
      </c>
      <c r="F93" s="128" t="s">
        <v>21</v>
      </c>
      <c r="G93" s="127" t="s">
        <v>165</v>
      </c>
      <c r="H93" s="129">
        <f>'[1]Присмотр и уход. (2)'!$F$11</f>
        <v>100</v>
      </c>
      <c r="I93" s="132">
        <f>'[1]Присмотр и уход. (2)'!$G$11</f>
        <v>98.553054662379424</v>
      </c>
      <c r="J93" s="136">
        <f t="shared" si="3"/>
        <v>98.553054662379424</v>
      </c>
      <c r="K93" s="287">
        <f>(J93+J94+J95)/3</f>
        <v>99.517684887459794</v>
      </c>
      <c r="L93" s="290">
        <f>(K93+K96)/2</f>
        <v>99.75884244372989</v>
      </c>
      <c r="M93" s="119"/>
      <c r="N93" s="131"/>
    </row>
    <row r="94" spans="1:16" ht="94.5" x14ac:dyDescent="0.25">
      <c r="A94" s="114"/>
      <c r="B94" s="280"/>
      <c r="C94" s="282"/>
      <c r="D94" s="285"/>
      <c r="E94" s="127" t="s">
        <v>20</v>
      </c>
      <c r="F94" s="128" t="s">
        <v>208</v>
      </c>
      <c r="G94" s="127" t="s">
        <v>165</v>
      </c>
      <c r="H94" s="129">
        <f>'[1]Присмотр и уход. (2)'!$F$38</f>
        <v>9</v>
      </c>
      <c r="I94" s="132">
        <f>'[1]Присмотр и уход. (2)'!$G$38</f>
        <v>8.571371618793231</v>
      </c>
      <c r="J94" s="130">
        <f>IF(I94/H94*100&lt;100,100,I94/H94*100)</f>
        <v>100</v>
      </c>
      <c r="K94" s="288"/>
      <c r="L94" s="291"/>
      <c r="M94" s="119"/>
      <c r="N94" s="131"/>
    </row>
    <row r="95" spans="1:16" ht="63" x14ac:dyDescent="0.25">
      <c r="A95" s="114"/>
      <c r="B95" s="280"/>
      <c r="C95" s="282"/>
      <c r="D95" s="285"/>
      <c r="E95" s="127" t="s">
        <v>20</v>
      </c>
      <c r="F95" s="128" t="s">
        <v>213</v>
      </c>
      <c r="G95" s="127" t="s">
        <v>165</v>
      </c>
      <c r="H95" s="129">
        <f>'[1]Присмотр и уход. (2)'!$F$45</f>
        <v>100</v>
      </c>
      <c r="I95" s="129">
        <f>'[1]Присмотр и уход. (2)'!$G$45</f>
        <v>100</v>
      </c>
      <c r="J95" s="130">
        <f t="shared" si="3"/>
        <v>100</v>
      </c>
      <c r="K95" s="289"/>
      <c r="L95" s="291"/>
      <c r="M95" s="119"/>
      <c r="N95" s="131"/>
    </row>
    <row r="96" spans="1:16" ht="31.5" x14ac:dyDescent="0.25">
      <c r="A96" s="137"/>
      <c r="B96" s="281"/>
      <c r="C96" s="283"/>
      <c r="D96" s="286"/>
      <c r="E96" s="127" t="s">
        <v>26</v>
      </c>
      <c r="F96" s="133" t="s">
        <v>206</v>
      </c>
      <c r="G96" s="134" t="s">
        <v>169</v>
      </c>
      <c r="H96" s="135">
        <f>'[1]Присмотр и уход. (2)'!$F$74</f>
        <v>4.33</v>
      </c>
      <c r="I96" s="135">
        <f>'[1]Присмотр и уход. (2)'!$G$74</f>
        <v>4.42</v>
      </c>
      <c r="J96" s="130">
        <f>IF(I96/H96*100&gt;100,100,I96/H96*100)</f>
        <v>100</v>
      </c>
      <c r="K96" s="136">
        <f>J96</f>
        <v>100</v>
      </c>
      <c r="L96" s="292"/>
      <c r="M96" s="138"/>
      <c r="N96" s="131"/>
      <c r="P96" s="126"/>
    </row>
    <row r="97" spans="1:16" ht="78.75" x14ac:dyDescent="0.25">
      <c r="A97" s="114"/>
      <c r="B97" s="280" t="s">
        <v>215</v>
      </c>
      <c r="C97" s="282" t="s">
        <v>216</v>
      </c>
      <c r="D97" s="284" t="s">
        <v>19</v>
      </c>
      <c r="E97" s="127" t="s">
        <v>20</v>
      </c>
      <c r="F97" s="128" t="s">
        <v>21</v>
      </c>
      <c r="G97" s="127" t="s">
        <v>165</v>
      </c>
      <c r="H97" s="129">
        <f>'[1]Присмотр и уход. (2)'!$F$165</f>
        <v>100</v>
      </c>
      <c r="I97" s="132">
        <f>'[1]Присмотр и уход. (2)'!$G$165</f>
        <v>98.553054662379424</v>
      </c>
      <c r="J97" s="136">
        <f t="shared" si="3"/>
        <v>98.553054662379424</v>
      </c>
      <c r="K97" s="287">
        <f>(J97+J98+J99)/3</f>
        <v>99.517684887459794</v>
      </c>
      <c r="L97" s="290">
        <f>(K97+K100)/2</f>
        <v>99.75884244372989</v>
      </c>
      <c r="M97" s="119"/>
      <c r="N97" s="131"/>
    </row>
    <row r="98" spans="1:16" ht="94.5" x14ac:dyDescent="0.25">
      <c r="A98" s="114"/>
      <c r="B98" s="280"/>
      <c r="C98" s="282"/>
      <c r="D98" s="285"/>
      <c r="E98" s="127" t="s">
        <v>20</v>
      </c>
      <c r="F98" s="128" t="s">
        <v>208</v>
      </c>
      <c r="G98" s="127" t="s">
        <v>165</v>
      </c>
      <c r="H98" s="129">
        <f>'[1]Присмотр и уход. (2)'!$F$192</f>
        <v>5.9999999999999991</v>
      </c>
      <c r="I98" s="132">
        <f>'[1]Присмотр и уход. (2)'!$G$192</f>
        <v>5.917548819777763</v>
      </c>
      <c r="J98" s="130">
        <f>IF(I98/H98*100&lt;100,100,I98/H98*100)</f>
        <v>100</v>
      </c>
      <c r="K98" s="288"/>
      <c r="L98" s="291"/>
      <c r="M98" s="119"/>
      <c r="N98" s="131"/>
    </row>
    <row r="99" spans="1:16" ht="63" x14ac:dyDescent="0.25">
      <c r="A99" s="114"/>
      <c r="B99" s="280"/>
      <c r="C99" s="282"/>
      <c r="D99" s="285"/>
      <c r="E99" s="127" t="s">
        <v>20</v>
      </c>
      <c r="F99" s="128" t="s">
        <v>213</v>
      </c>
      <c r="G99" s="127" t="s">
        <v>165</v>
      </c>
      <c r="H99" s="129">
        <f>'[1]Присмотр и уход. (2)'!$F$199</f>
        <v>100</v>
      </c>
      <c r="I99" s="132">
        <v>100</v>
      </c>
      <c r="J99" s="130">
        <f t="shared" si="3"/>
        <v>100</v>
      </c>
      <c r="K99" s="289"/>
      <c r="L99" s="291"/>
      <c r="M99" s="119"/>
      <c r="N99" s="131"/>
    </row>
    <row r="100" spans="1:16" ht="31.5" x14ac:dyDescent="0.25">
      <c r="A100" s="137"/>
      <c r="B100" s="281"/>
      <c r="C100" s="283"/>
      <c r="D100" s="286"/>
      <c r="E100" s="127" t="s">
        <v>26</v>
      </c>
      <c r="F100" s="133" t="s">
        <v>206</v>
      </c>
      <c r="G100" s="134" t="s">
        <v>169</v>
      </c>
      <c r="H100" s="135">
        <f>'[1]Присмотр и уход. (2)'!$F$228</f>
        <v>0.33333333333333331</v>
      </c>
      <c r="I100" s="135">
        <f>'[1]Присмотр и уход. (2)'!$G$228</f>
        <v>0.67</v>
      </c>
      <c r="J100" s="130">
        <f t="shared" si="3"/>
        <v>100</v>
      </c>
      <c r="K100" s="136">
        <f>J100</f>
        <v>100</v>
      </c>
      <c r="L100" s="292"/>
      <c r="M100" s="138"/>
      <c r="N100" s="131"/>
      <c r="P100" s="69"/>
    </row>
    <row r="101" spans="1:16" s="149" customFormat="1" ht="15.75" x14ac:dyDescent="0.25">
      <c r="A101" s="114"/>
      <c r="B101" s="139"/>
      <c r="C101" s="114"/>
      <c r="D101" s="140"/>
      <c r="E101" s="141"/>
      <c r="F101" s="142"/>
      <c r="G101" s="143"/>
      <c r="H101" s="144"/>
      <c r="I101" s="144"/>
      <c r="J101" s="145"/>
      <c r="K101" s="146"/>
      <c r="L101" s="147"/>
      <c r="M101" s="119"/>
      <c r="N101" s="148"/>
    </row>
    <row r="102" spans="1:16" s="149" customFormat="1" ht="15.75" x14ac:dyDescent="0.25">
      <c r="A102" s="114"/>
      <c r="B102" s="139"/>
      <c r="C102" s="114"/>
      <c r="D102" s="140"/>
      <c r="E102" s="141"/>
      <c r="F102" s="142"/>
      <c r="G102" s="143"/>
      <c r="H102" s="144"/>
      <c r="I102" s="144"/>
      <c r="J102" s="145"/>
      <c r="K102" s="146"/>
      <c r="L102" s="147"/>
      <c r="M102" s="119"/>
      <c r="N102" s="148"/>
    </row>
    <row r="103" spans="1:16" s="149" customFormat="1" ht="15.75" x14ac:dyDescent="0.25">
      <c r="A103" s="114"/>
      <c r="B103" s="139"/>
      <c r="C103" s="114"/>
      <c r="D103" s="140"/>
      <c r="E103" s="141"/>
      <c r="F103" s="142"/>
      <c r="G103" s="143"/>
      <c r="H103" s="144"/>
      <c r="I103" s="144"/>
      <c r="J103" s="145"/>
      <c r="K103" s="146"/>
      <c r="L103" s="147"/>
      <c r="M103" s="119"/>
      <c r="N103" s="148"/>
    </row>
    <row r="104" spans="1:16" s="149" customFormat="1" ht="15.75" x14ac:dyDescent="0.25">
      <c r="A104" s="114"/>
      <c r="B104" s="139"/>
      <c r="C104" s="114"/>
      <c r="D104" s="140"/>
      <c r="E104" s="141"/>
      <c r="F104" s="142"/>
      <c r="G104" s="143"/>
      <c r="H104" s="144"/>
      <c r="I104" s="144"/>
      <c r="J104" s="145"/>
      <c r="K104" s="146"/>
      <c r="L104" s="147"/>
      <c r="M104" s="119"/>
      <c r="N104" s="148"/>
    </row>
    <row r="105" spans="1:16" s="149" customFormat="1" ht="15.75" x14ac:dyDescent="0.25">
      <c r="A105" s="114"/>
      <c r="B105" s="139"/>
      <c r="C105" s="114"/>
      <c r="D105" s="140"/>
      <c r="E105" s="141"/>
      <c r="F105" s="142"/>
      <c r="G105" s="143"/>
      <c r="H105" s="144"/>
      <c r="I105" s="144"/>
      <c r="J105" s="145"/>
      <c r="K105" s="146"/>
      <c r="L105" s="147"/>
      <c r="M105" s="119"/>
      <c r="N105" s="148"/>
    </row>
    <row r="106" spans="1:16" s="149" customFormat="1" ht="15.75" hidden="1" x14ac:dyDescent="0.25">
      <c r="A106" s="114"/>
      <c r="B106" s="139"/>
      <c r="C106" s="114"/>
      <c r="D106" s="140"/>
      <c r="E106" s="141"/>
      <c r="F106" s="142"/>
      <c r="G106" s="143"/>
      <c r="H106" s="144"/>
      <c r="I106" s="144"/>
      <c r="J106" s="145"/>
      <c r="K106" s="146"/>
      <c r="L106" s="147"/>
      <c r="M106" s="119"/>
      <c r="N106" s="148"/>
    </row>
    <row r="107" spans="1:16" s="149" customFormat="1" ht="15.75" hidden="1" x14ac:dyDescent="0.25">
      <c r="A107" s="114"/>
      <c r="B107" s="139"/>
      <c r="C107" s="114"/>
      <c r="D107" s="140"/>
      <c r="E107" s="141"/>
      <c r="F107" s="142"/>
      <c r="G107" s="143"/>
      <c r="H107" s="144"/>
      <c r="I107" s="144"/>
      <c r="J107" s="145"/>
      <c r="K107" s="146"/>
      <c r="L107" s="147"/>
      <c r="M107" s="119"/>
      <c r="N107" s="148"/>
    </row>
    <row r="108" spans="1:16" s="149" customFormat="1" ht="15.75" hidden="1" x14ac:dyDescent="0.25">
      <c r="A108" s="114"/>
      <c r="B108" s="139"/>
      <c r="C108" s="114"/>
      <c r="D108" s="140"/>
      <c r="E108" s="141"/>
      <c r="F108" s="142"/>
      <c r="G108" s="143"/>
      <c r="H108" s="144"/>
      <c r="I108" s="144"/>
      <c r="J108" s="145"/>
      <c r="K108" s="146"/>
      <c r="L108" s="147"/>
      <c r="M108" s="119"/>
      <c r="N108" s="148"/>
    </row>
    <row r="109" spans="1:16" s="149" customFormat="1" ht="15.75" hidden="1" x14ac:dyDescent="0.25">
      <c r="A109" s="114"/>
      <c r="B109" s="139"/>
      <c r="C109" s="114"/>
      <c r="D109" s="140"/>
      <c r="E109" s="141"/>
      <c r="F109" s="142"/>
      <c r="G109" s="143"/>
      <c r="H109" s="144"/>
      <c r="I109" s="144"/>
      <c r="J109" s="145"/>
      <c r="K109" s="146"/>
      <c r="L109" s="147"/>
      <c r="M109" s="119"/>
      <c r="N109" s="148"/>
    </row>
    <row r="110" spans="1:16" s="149" customFormat="1" ht="15.75" hidden="1" x14ac:dyDescent="0.25">
      <c r="A110" s="114"/>
      <c r="B110" s="139"/>
      <c r="C110" s="114"/>
      <c r="D110" s="140"/>
      <c r="E110" s="141"/>
      <c r="F110" s="142"/>
      <c r="G110" s="143"/>
      <c r="H110" s="144"/>
      <c r="I110" s="144"/>
      <c r="J110" s="145"/>
      <c r="K110" s="146"/>
      <c r="L110" s="147"/>
      <c r="M110" s="119"/>
      <c r="N110" s="148"/>
    </row>
    <row r="111" spans="1:16" s="149" customFormat="1" ht="15.75" hidden="1" x14ac:dyDescent="0.25">
      <c r="A111" s="114"/>
      <c r="B111" s="139"/>
      <c r="C111" s="114"/>
      <c r="D111" s="140"/>
      <c r="E111" s="141"/>
      <c r="F111" s="142"/>
      <c r="G111" s="143"/>
      <c r="H111" s="144"/>
      <c r="I111" s="144"/>
      <c r="J111" s="145"/>
      <c r="K111" s="146"/>
      <c r="L111" s="147"/>
      <c r="M111" s="119"/>
      <c r="N111" s="148"/>
    </row>
    <row r="112" spans="1:16" s="149" customFormat="1" ht="15.75" hidden="1" x14ac:dyDescent="0.25">
      <c r="A112" s="114"/>
      <c r="B112" s="139"/>
      <c r="C112" s="114"/>
      <c r="D112" s="140"/>
      <c r="E112" s="141"/>
      <c r="F112" s="142"/>
      <c r="G112" s="143"/>
      <c r="H112" s="144"/>
      <c r="I112" s="144"/>
      <c r="J112" s="145"/>
      <c r="K112" s="146"/>
      <c r="L112" s="147"/>
      <c r="M112" s="119"/>
      <c r="N112" s="148"/>
    </row>
    <row r="113" spans="1:14" s="149" customFormat="1" ht="15.75" hidden="1" x14ac:dyDescent="0.25">
      <c r="A113" s="114"/>
      <c r="B113" s="139"/>
      <c r="C113" s="114"/>
      <c r="D113" s="140"/>
      <c r="E113" s="141"/>
      <c r="F113" s="142"/>
      <c r="G113" s="143"/>
      <c r="H113" s="144"/>
      <c r="I113" s="144"/>
      <c r="J113" s="145"/>
      <c r="K113" s="146"/>
      <c r="L113" s="147"/>
      <c r="M113" s="119"/>
      <c r="N113" s="148"/>
    </row>
    <row r="114" spans="1:14" s="149" customFormat="1" ht="15.75" hidden="1" x14ac:dyDescent="0.25">
      <c r="A114" s="114"/>
      <c r="B114" s="139"/>
      <c r="C114" s="114"/>
      <c r="D114" s="140"/>
      <c r="E114" s="141"/>
      <c r="F114" s="142"/>
      <c r="G114" s="143"/>
      <c r="H114" s="144"/>
      <c r="I114" s="144"/>
      <c r="J114" s="145"/>
      <c r="K114" s="146"/>
      <c r="L114" s="147"/>
      <c r="M114" s="119"/>
      <c r="N114" s="148"/>
    </row>
    <row r="115" spans="1:14" s="149" customFormat="1" ht="15.75" hidden="1" x14ac:dyDescent="0.25">
      <c r="A115" s="114"/>
      <c r="B115" s="139"/>
      <c r="C115" s="114"/>
      <c r="D115" s="140"/>
      <c r="E115" s="141"/>
      <c r="F115" s="142"/>
      <c r="G115" s="143"/>
      <c r="H115" s="144"/>
      <c r="I115" s="144"/>
      <c r="J115" s="145"/>
      <c r="K115" s="146"/>
      <c r="L115" s="147"/>
      <c r="M115" s="119"/>
      <c r="N115" s="148"/>
    </row>
    <row r="116" spans="1:14" s="149" customFormat="1" ht="15.75" hidden="1" x14ac:dyDescent="0.25">
      <c r="A116" s="114"/>
      <c r="B116" s="139"/>
      <c r="C116" s="114"/>
      <c r="D116" s="140"/>
      <c r="E116" s="141"/>
      <c r="F116" s="142"/>
      <c r="G116" s="143"/>
      <c r="H116" s="144"/>
      <c r="I116" s="144"/>
      <c r="J116" s="145"/>
      <c r="K116" s="146"/>
      <c r="L116" s="147"/>
      <c r="M116" s="119"/>
      <c r="N116" s="148"/>
    </row>
    <row r="117" spans="1:14" s="149" customFormat="1" ht="15.75" hidden="1" x14ac:dyDescent="0.25">
      <c r="A117" s="114"/>
      <c r="B117" s="139"/>
      <c r="C117" s="114"/>
      <c r="D117" s="140"/>
      <c r="E117" s="141"/>
      <c r="F117" s="142"/>
      <c r="G117" s="143"/>
      <c r="H117" s="144"/>
      <c r="I117" s="144"/>
      <c r="J117" s="145"/>
      <c r="K117" s="146"/>
      <c r="L117" s="147"/>
      <c r="M117" s="119"/>
      <c r="N117" s="148"/>
    </row>
    <row r="118" spans="1:14" s="149" customFormat="1" ht="15.75" hidden="1" x14ac:dyDescent="0.25">
      <c r="A118" s="114"/>
      <c r="B118" s="139"/>
      <c r="C118" s="114"/>
      <c r="D118" s="140"/>
      <c r="E118" s="141"/>
      <c r="F118" s="142"/>
      <c r="G118" s="143"/>
      <c r="H118" s="144"/>
      <c r="I118" s="144"/>
      <c r="J118" s="145"/>
      <c r="K118" s="146"/>
      <c r="L118" s="147"/>
      <c r="M118" s="119"/>
      <c r="N118" s="148"/>
    </row>
    <row r="119" spans="1:14" s="149" customFormat="1" ht="15.75" hidden="1" x14ac:dyDescent="0.25">
      <c r="A119" s="114"/>
      <c r="B119" s="139"/>
      <c r="C119" s="114"/>
      <c r="D119" s="140"/>
      <c r="E119" s="141"/>
      <c r="F119" s="142"/>
      <c r="G119" s="143"/>
      <c r="H119" s="144"/>
      <c r="I119" s="144"/>
      <c r="J119" s="145"/>
      <c r="K119" s="146"/>
      <c r="L119" s="147"/>
      <c r="M119" s="119"/>
      <c r="N119" s="148"/>
    </row>
    <row r="120" spans="1:14" s="149" customFormat="1" ht="15.75" hidden="1" x14ac:dyDescent="0.25">
      <c r="A120" s="114"/>
      <c r="B120" s="139"/>
      <c r="C120" s="114"/>
      <c r="D120" s="140"/>
      <c r="E120" s="141"/>
      <c r="F120" s="142"/>
      <c r="G120" s="143"/>
      <c r="H120" s="144"/>
      <c r="I120" s="144"/>
      <c r="J120" s="145"/>
      <c r="K120" s="146"/>
      <c r="L120" s="147"/>
      <c r="M120" s="119"/>
      <c r="N120" s="148"/>
    </row>
    <row r="121" spans="1:14" s="149" customFormat="1" ht="15.75" hidden="1" x14ac:dyDescent="0.25">
      <c r="A121" s="114"/>
      <c r="B121" s="139"/>
      <c r="C121" s="114"/>
      <c r="D121" s="140"/>
      <c r="E121" s="141"/>
      <c r="F121" s="142"/>
      <c r="G121" s="143"/>
      <c r="H121" s="144"/>
      <c r="I121" s="144"/>
      <c r="J121" s="145"/>
      <c r="K121" s="146"/>
      <c r="L121" s="147"/>
      <c r="M121" s="119"/>
      <c r="N121" s="148"/>
    </row>
    <row r="122" spans="1:14" s="149" customFormat="1" ht="15.75" hidden="1" x14ac:dyDescent="0.25">
      <c r="A122" s="114"/>
      <c r="B122" s="139"/>
      <c r="C122" s="114"/>
      <c r="D122" s="140"/>
      <c r="E122" s="141"/>
      <c r="F122" s="142"/>
      <c r="G122" s="143"/>
      <c r="H122" s="144"/>
      <c r="I122" s="144"/>
      <c r="J122" s="145"/>
      <c r="K122" s="146"/>
      <c r="L122" s="147"/>
      <c r="M122" s="119"/>
      <c r="N122" s="148"/>
    </row>
    <row r="123" spans="1:14" s="149" customFormat="1" ht="15.75" hidden="1" x14ac:dyDescent="0.25">
      <c r="A123" s="114"/>
      <c r="B123" s="139"/>
      <c r="C123" s="114"/>
      <c r="D123" s="140"/>
      <c r="E123" s="141"/>
      <c r="F123" s="142"/>
      <c r="G123" s="143"/>
      <c r="H123" s="144"/>
      <c r="I123" s="144"/>
      <c r="J123" s="145"/>
      <c r="K123" s="146"/>
      <c r="L123" s="147"/>
      <c r="M123" s="119"/>
      <c r="N123" s="148"/>
    </row>
    <row r="124" spans="1:14" s="149" customFormat="1" ht="15.75" hidden="1" x14ac:dyDescent="0.25">
      <c r="A124" s="114"/>
      <c r="B124" s="139"/>
      <c r="C124" s="114"/>
      <c r="D124" s="140"/>
      <c r="E124" s="141"/>
      <c r="F124" s="142"/>
      <c r="G124" s="143"/>
      <c r="H124" s="144"/>
      <c r="I124" s="144"/>
      <c r="J124" s="145"/>
      <c r="K124" s="146"/>
      <c r="L124" s="147"/>
      <c r="M124" s="119"/>
      <c r="N124" s="148"/>
    </row>
    <row r="125" spans="1:14" s="149" customFormat="1" ht="15.75" hidden="1" x14ac:dyDescent="0.25">
      <c r="A125" s="114"/>
      <c r="B125" s="139"/>
      <c r="C125" s="114"/>
      <c r="D125" s="140"/>
      <c r="E125" s="141"/>
      <c r="F125" s="142"/>
      <c r="G125" s="143"/>
      <c r="H125" s="144"/>
      <c r="I125" s="144"/>
      <c r="J125" s="145"/>
      <c r="K125" s="146"/>
      <c r="L125" s="147"/>
      <c r="M125" s="119"/>
      <c r="N125" s="148"/>
    </row>
    <row r="126" spans="1:14" s="149" customFormat="1" ht="15.75" hidden="1" x14ac:dyDescent="0.25">
      <c r="A126" s="114"/>
      <c r="B126" s="139"/>
      <c r="C126" s="114"/>
      <c r="D126" s="140"/>
      <c r="E126" s="141"/>
      <c r="F126" s="142"/>
      <c r="G126" s="143"/>
      <c r="H126" s="144"/>
      <c r="I126" s="144"/>
      <c r="J126" s="145"/>
      <c r="K126" s="146"/>
      <c r="L126" s="147"/>
      <c r="M126" s="119"/>
      <c r="N126" s="148"/>
    </row>
    <row r="127" spans="1:14" s="149" customFormat="1" ht="15.75" hidden="1" x14ac:dyDescent="0.25">
      <c r="A127" s="114"/>
      <c r="B127" s="139"/>
      <c r="C127" s="114"/>
      <c r="D127" s="140"/>
      <c r="E127" s="141"/>
      <c r="F127" s="142"/>
      <c r="G127" s="143"/>
      <c r="H127" s="144"/>
      <c r="I127" s="144"/>
      <c r="J127" s="145"/>
      <c r="K127" s="146"/>
      <c r="L127" s="147"/>
      <c r="M127" s="119"/>
      <c r="N127" s="148"/>
    </row>
    <row r="128" spans="1:14" s="149" customFormat="1" ht="15.75" hidden="1" x14ac:dyDescent="0.25">
      <c r="A128" s="114"/>
      <c r="B128" s="139"/>
      <c r="C128" s="114"/>
      <c r="D128" s="140"/>
      <c r="E128" s="141"/>
      <c r="F128" s="142"/>
      <c r="G128" s="143"/>
      <c r="H128" s="144"/>
      <c r="I128" s="144"/>
      <c r="J128" s="145"/>
      <c r="K128" s="146"/>
      <c r="L128" s="147"/>
      <c r="M128" s="119"/>
      <c r="N128" s="148"/>
    </row>
    <row r="129" spans="1:14" s="149" customFormat="1" ht="15.75" hidden="1" x14ac:dyDescent="0.25">
      <c r="A129" s="114"/>
      <c r="B129" s="139"/>
      <c r="C129" s="114"/>
      <c r="D129" s="140"/>
      <c r="E129" s="141"/>
      <c r="F129" s="142"/>
      <c r="G129" s="143"/>
      <c r="H129" s="144"/>
      <c r="I129" s="144"/>
      <c r="J129" s="145"/>
      <c r="K129" s="146"/>
      <c r="L129" s="147"/>
      <c r="M129" s="119"/>
      <c r="N129" s="148"/>
    </row>
    <row r="130" spans="1:14" s="149" customFormat="1" ht="15.75" hidden="1" x14ac:dyDescent="0.25">
      <c r="A130" s="114"/>
      <c r="B130" s="139"/>
      <c r="C130" s="114"/>
      <c r="D130" s="140"/>
      <c r="E130" s="141"/>
      <c r="F130" s="142"/>
      <c r="G130" s="143"/>
      <c r="H130" s="144"/>
      <c r="I130" s="144"/>
      <c r="J130" s="145"/>
      <c r="K130" s="146"/>
      <c r="L130" s="147"/>
      <c r="M130" s="119"/>
      <c r="N130" s="148"/>
    </row>
    <row r="131" spans="1:14" s="149" customFormat="1" ht="15.75" hidden="1" x14ac:dyDescent="0.25">
      <c r="A131" s="114"/>
      <c r="B131" s="139"/>
      <c r="C131" s="114"/>
      <c r="D131" s="140"/>
      <c r="E131" s="141"/>
      <c r="F131" s="142"/>
      <c r="G131" s="143"/>
      <c r="H131" s="144"/>
      <c r="I131" s="144"/>
      <c r="J131" s="145"/>
      <c r="K131" s="146"/>
      <c r="L131" s="147"/>
      <c r="M131" s="119"/>
      <c r="N131" s="148"/>
    </row>
    <row r="132" spans="1:14" s="149" customFormat="1" ht="15.75" x14ac:dyDescent="0.25">
      <c r="A132" s="114"/>
      <c r="B132" s="139"/>
      <c r="C132" s="114"/>
      <c r="D132" s="140"/>
      <c r="E132" s="141"/>
      <c r="F132" s="142"/>
      <c r="G132" s="143"/>
      <c r="H132" s="144"/>
      <c r="I132" s="144"/>
      <c r="J132" s="145"/>
      <c r="K132" s="146"/>
      <c r="L132" s="147"/>
      <c r="M132" s="119"/>
      <c r="N132" s="148"/>
    </row>
    <row r="134" spans="1:14" ht="32.25" customHeight="1" x14ac:dyDescent="0.3">
      <c r="B134" s="152" t="s">
        <v>217</v>
      </c>
      <c r="C134" s="152"/>
      <c r="D134" s="153"/>
      <c r="E134" s="153"/>
      <c r="F134" s="153"/>
      <c r="G134" s="293" t="s">
        <v>218</v>
      </c>
      <c r="H134" s="293"/>
    </row>
    <row r="135" spans="1:14" ht="18.75" x14ac:dyDescent="0.3">
      <c r="B135" s="152"/>
      <c r="C135" s="152"/>
      <c r="D135" s="152"/>
      <c r="E135" s="152"/>
      <c r="F135" s="152"/>
      <c r="G135" s="153"/>
      <c r="H135" s="154"/>
    </row>
    <row r="136" spans="1:14" ht="18.75" x14ac:dyDescent="0.3">
      <c r="B136" s="152" t="s">
        <v>219</v>
      </c>
      <c r="C136" s="152"/>
      <c r="D136" s="152"/>
      <c r="E136" s="152"/>
      <c r="F136" s="152"/>
      <c r="G136" s="152" t="s">
        <v>220</v>
      </c>
      <c r="H136" s="154"/>
    </row>
  </sheetData>
  <mergeCells count="124">
    <mergeCell ref="D8:D11"/>
    <mergeCell ref="K8:K10"/>
    <mergeCell ref="L8:L11"/>
    <mergeCell ref="B12:B15"/>
    <mergeCell ref="C12:C15"/>
    <mergeCell ref="D12:D15"/>
    <mergeCell ref="K12:K14"/>
    <mergeCell ref="L12:L15"/>
    <mergeCell ref="A1:N1"/>
    <mergeCell ref="A4:A76"/>
    <mergeCell ref="B4:B7"/>
    <mergeCell ref="C4:C7"/>
    <mergeCell ref="D4:D7"/>
    <mergeCell ref="K4:K6"/>
    <mergeCell ref="L4:L7"/>
    <mergeCell ref="M4:M76"/>
    <mergeCell ref="B8:B11"/>
    <mergeCell ref="C8:C11"/>
    <mergeCell ref="B16:B19"/>
    <mergeCell ref="C16:C19"/>
    <mergeCell ref="D16:D19"/>
    <mergeCell ref="K16:K18"/>
    <mergeCell ref="L16:L19"/>
    <mergeCell ref="B20:B23"/>
    <mergeCell ref="C20:C23"/>
    <mergeCell ref="D20:D23"/>
    <mergeCell ref="K20:K22"/>
    <mergeCell ref="L20:L23"/>
    <mergeCell ref="B24:B27"/>
    <mergeCell ref="C24:C27"/>
    <mergeCell ref="D24:D27"/>
    <mergeCell ref="K24:K26"/>
    <mergeCell ref="L24:L27"/>
    <mergeCell ref="B28:B31"/>
    <mergeCell ref="C28:C31"/>
    <mergeCell ref="D28:D31"/>
    <mergeCell ref="K28:K30"/>
    <mergeCell ref="L28:L31"/>
    <mergeCell ref="B32:B35"/>
    <mergeCell ref="C32:C35"/>
    <mergeCell ref="D32:D35"/>
    <mergeCell ref="K32:K34"/>
    <mergeCell ref="L32:L35"/>
    <mergeCell ref="B36:B39"/>
    <mergeCell ref="C36:C39"/>
    <mergeCell ref="D36:D39"/>
    <mergeCell ref="K36:K38"/>
    <mergeCell ref="L36:L39"/>
    <mergeCell ref="B40:B43"/>
    <mergeCell ref="C40:C43"/>
    <mergeCell ref="D40:D43"/>
    <mergeCell ref="K40:K42"/>
    <mergeCell ref="L40:L43"/>
    <mergeCell ref="B44:B47"/>
    <mergeCell ref="C44:C47"/>
    <mergeCell ref="D44:D47"/>
    <mergeCell ref="K44:K46"/>
    <mergeCell ref="L44:L47"/>
    <mergeCell ref="B48:B51"/>
    <mergeCell ref="C48:C51"/>
    <mergeCell ref="D48:D51"/>
    <mergeCell ref="K48:K50"/>
    <mergeCell ref="L48:L51"/>
    <mergeCell ref="B52:B55"/>
    <mergeCell ref="C52:C55"/>
    <mergeCell ref="D52:D55"/>
    <mergeCell ref="K52:K54"/>
    <mergeCell ref="L52:L55"/>
    <mergeCell ref="B56:B59"/>
    <mergeCell ref="C56:C59"/>
    <mergeCell ref="D56:D59"/>
    <mergeCell ref="K56:K58"/>
    <mergeCell ref="L56:L59"/>
    <mergeCell ref="B60:B63"/>
    <mergeCell ref="C60:C63"/>
    <mergeCell ref="D60:D63"/>
    <mergeCell ref="K60:K62"/>
    <mergeCell ref="L60:L63"/>
    <mergeCell ref="B64:B67"/>
    <mergeCell ref="C64:C67"/>
    <mergeCell ref="D64:D67"/>
    <mergeCell ref="K64:K66"/>
    <mergeCell ref="L64:L67"/>
    <mergeCell ref="B68:B71"/>
    <mergeCell ref="C68:C71"/>
    <mergeCell ref="D68:D71"/>
    <mergeCell ref="K68:K70"/>
    <mergeCell ref="L68:L71"/>
    <mergeCell ref="B72:B76"/>
    <mergeCell ref="C72:C76"/>
    <mergeCell ref="D72:D76"/>
    <mergeCell ref="K72:K75"/>
    <mergeCell ref="L72:L76"/>
    <mergeCell ref="B77:B80"/>
    <mergeCell ref="C77:C80"/>
    <mergeCell ref="D77:D80"/>
    <mergeCell ref="K77:K79"/>
    <mergeCell ref="L77:L80"/>
    <mergeCell ref="B81:B84"/>
    <mergeCell ref="C81:C84"/>
    <mergeCell ref="D81:D84"/>
    <mergeCell ref="K81:K83"/>
    <mergeCell ref="L81:L84"/>
    <mergeCell ref="B85:B88"/>
    <mergeCell ref="C85:C88"/>
    <mergeCell ref="D85:D88"/>
    <mergeCell ref="K85:K87"/>
    <mergeCell ref="L85:L88"/>
    <mergeCell ref="B97:B100"/>
    <mergeCell ref="C97:C100"/>
    <mergeCell ref="D97:D100"/>
    <mergeCell ref="K97:K99"/>
    <mergeCell ref="L97:L100"/>
    <mergeCell ref="G134:H134"/>
    <mergeCell ref="B89:B92"/>
    <mergeCell ref="C89:C92"/>
    <mergeCell ref="D89:D92"/>
    <mergeCell ref="K89:K91"/>
    <mergeCell ref="L89:L92"/>
    <mergeCell ref="B93:B96"/>
    <mergeCell ref="C93:C96"/>
    <mergeCell ref="D93:D96"/>
    <mergeCell ref="K93:K95"/>
    <mergeCell ref="L93:L9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sqref="A1:O1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221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222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0</v>
      </c>
      <c r="K4" s="166">
        <v>100</v>
      </c>
      <c r="L4" s="430">
        <f>(K4+K5+K6)/3</f>
        <v>95.169696969696972</v>
      </c>
      <c r="M4" s="258">
        <f>(L4+L7)/2</f>
        <v>97.584848484848493</v>
      </c>
      <c r="N4" s="431" t="s">
        <v>23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94.6</v>
      </c>
      <c r="K5" s="42">
        <f t="shared" ref="K5:K49" si="0">IF(J5/I5*100&gt;100,100,J5/I5*100)</f>
        <v>94.6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55</v>
      </c>
      <c r="J6" s="39">
        <v>50</v>
      </c>
      <c r="K6" s="42">
        <f t="shared" si="0"/>
        <v>90.909090909090907</v>
      </c>
      <c r="L6" s="255"/>
      <c r="M6" s="264"/>
      <c r="N6" s="432"/>
      <c r="O6" s="408"/>
    </row>
    <row r="7" spans="1:15" ht="32.2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1.42</v>
      </c>
      <c r="J7" s="39">
        <v>1.42</v>
      </c>
      <c r="K7" s="42">
        <f t="shared" si="0"/>
        <v>100</v>
      </c>
      <c r="L7" s="42">
        <f>K7</f>
        <v>100</v>
      </c>
      <c r="M7" s="264"/>
      <c r="N7" s="432"/>
      <c r="O7" s="409"/>
    </row>
    <row r="8" spans="1:15" ht="83.25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>
        <v>15</v>
      </c>
      <c r="J8" s="39">
        <v>0</v>
      </c>
      <c r="K8" s="40">
        <v>100</v>
      </c>
      <c r="L8" s="254">
        <f>(K8+K9+K10)/3</f>
        <v>95.169696969696972</v>
      </c>
      <c r="M8" s="263">
        <f>(L8+L11)/2</f>
        <v>97.584848484848493</v>
      </c>
      <c r="N8" s="432"/>
      <c r="O8" s="410"/>
    </row>
    <row r="9" spans="1:15" ht="68.25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>
        <v>100</v>
      </c>
      <c r="J9" s="39">
        <v>94.6</v>
      </c>
      <c r="K9" s="42">
        <f t="shared" si="0"/>
        <v>94.6</v>
      </c>
      <c r="L9" s="255"/>
      <c r="M9" s="264"/>
      <c r="N9" s="432"/>
      <c r="O9" s="408"/>
    </row>
    <row r="10" spans="1:15" ht="84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>
        <v>55</v>
      </c>
      <c r="J10" s="39">
        <v>50</v>
      </c>
      <c r="K10" s="42">
        <f t="shared" si="0"/>
        <v>90.909090909090907</v>
      </c>
      <c r="L10" s="255"/>
      <c r="M10" s="264"/>
      <c r="N10" s="432"/>
      <c r="O10" s="408"/>
    </row>
    <row r="11" spans="1:15" ht="31.5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>
        <v>5</v>
      </c>
      <c r="J11" s="39">
        <v>5</v>
      </c>
      <c r="K11" s="42">
        <f t="shared" si="0"/>
        <v>100</v>
      </c>
      <c r="L11" s="42">
        <f>K11</f>
        <v>100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3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3.1</v>
      </c>
      <c r="K24" s="40">
        <f>IF(I24/J24*100&gt;100,100,I24/J24*100)</f>
        <v>100</v>
      </c>
      <c r="L24" s="254">
        <f>(K24+K25+K26)/3</f>
        <v>95.169696969696972</v>
      </c>
      <c r="M24" s="263">
        <f>(L24+L27)/2</f>
        <v>97.584848484848493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94.6</v>
      </c>
      <c r="K25" s="42">
        <f t="shared" si="0"/>
        <v>94.6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50</v>
      </c>
      <c r="K26" s="42">
        <f t="shared" si="0"/>
        <v>90.909090909090907</v>
      </c>
      <c r="L26" s="255"/>
      <c r="M26" s="264"/>
      <c r="N26" s="432"/>
      <c r="O26" s="408"/>
    </row>
    <row r="27" spans="1:15" ht="34.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1</v>
      </c>
      <c r="J27" s="39">
        <v>1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4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9</v>
      </c>
      <c r="K32" s="40">
        <f>IF(I32/J32*100&gt;100,100,I32/J32*100)</f>
        <v>100</v>
      </c>
      <c r="L32" s="254">
        <f>(K32+K33+K34)/3</f>
        <v>95.169696969696972</v>
      </c>
      <c r="M32" s="263">
        <f>(L32+L35)/2</f>
        <v>97.280642044063839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94.6</v>
      </c>
      <c r="K33" s="42">
        <f t="shared" si="0"/>
        <v>94.6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50</v>
      </c>
      <c r="K34" s="42">
        <f t="shared" si="0"/>
        <v>90.909090909090907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95.33</v>
      </c>
      <c r="J35" s="39">
        <v>94.75</v>
      </c>
      <c r="K35" s="42">
        <f t="shared" si="0"/>
        <v>99.391587118430706</v>
      </c>
      <c r="L35" s="42">
        <f>K35</f>
        <v>99.391587118430706</v>
      </c>
      <c r="M35" s="264"/>
      <c r="N35" s="432"/>
      <c r="O35" s="409"/>
    </row>
    <row r="36" spans="1:15" ht="86.25" customHeight="1" x14ac:dyDescent="0.25">
      <c r="A36" s="259">
        <v>5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>
        <v>15</v>
      </c>
      <c r="J36" s="39">
        <v>0</v>
      </c>
      <c r="K36" s="40">
        <v>100</v>
      </c>
      <c r="L36" s="254">
        <f>(K36+K37+K38)/3</f>
        <v>95.169696969696972</v>
      </c>
      <c r="M36" s="263">
        <f>(L36+L39)/2</f>
        <v>97.584848484848493</v>
      </c>
      <c r="N36" s="432"/>
      <c r="O36" s="411"/>
    </row>
    <row r="37" spans="1:15" ht="67.5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>
        <v>100</v>
      </c>
      <c r="J37" s="39">
        <v>94.6</v>
      </c>
      <c r="K37" s="42">
        <f t="shared" si="0"/>
        <v>94.6</v>
      </c>
      <c r="L37" s="255"/>
      <c r="M37" s="264"/>
      <c r="N37" s="432"/>
      <c r="O37" s="412"/>
    </row>
    <row r="38" spans="1:15" ht="82.5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>
        <v>55</v>
      </c>
      <c r="J38" s="39">
        <v>50</v>
      </c>
      <c r="K38" s="42">
        <f t="shared" si="0"/>
        <v>90.909090909090907</v>
      </c>
      <c r="L38" s="255"/>
      <c r="M38" s="264"/>
      <c r="N38" s="432"/>
      <c r="O38" s="412"/>
    </row>
    <row r="39" spans="1:15" ht="34.5" customHeight="1" x14ac:dyDescent="0.25">
      <c r="A39" s="245"/>
      <c r="B39" s="401"/>
      <c r="C39" s="248"/>
      <c r="D39" s="261"/>
      <c r="E39" s="253"/>
      <c r="F39" s="36" t="s">
        <v>26</v>
      </c>
      <c r="G39" s="43" t="s">
        <v>27</v>
      </c>
      <c r="H39" s="41" t="s">
        <v>28</v>
      </c>
      <c r="I39" s="39">
        <v>8.67</v>
      </c>
      <c r="J39" s="39">
        <v>8.67</v>
      </c>
      <c r="K39" s="42">
        <f t="shared" si="0"/>
        <v>100</v>
      </c>
      <c r="L39" s="42">
        <f>K39</f>
        <v>100</v>
      </c>
      <c r="M39" s="264"/>
      <c r="N39" s="432"/>
      <c r="O39" s="413"/>
    </row>
    <row r="40" spans="1:15" ht="0.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6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6</v>
      </c>
      <c r="K44" s="40">
        <f>IF(I44/J44*100&gt;100,100,I44/J44*100)</f>
        <v>100</v>
      </c>
      <c r="L44" s="254">
        <f>(K44+K45+K46)/3</f>
        <v>95.169696969696972</v>
      </c>
      <c r="M44" s="263">
        <f>(L44+L47)/2</f>
        <v>97.584848484848493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94.6</v>
      </c>
      <c r="K45" s="42">
        <f t="shared" si="0"/>
        <v>94.6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50</v>
      </c>
      <c r="K46" s="42">
        <f t="shared" si="0"/>
        <v>90.909090909090907</v>
      </c>
      <c r="L46" s="255"/>
      <c r="M46" s="264"/>
      <c r="N46" s="432"/>
      <c r="O46" s="408"/>
    </row>
    <row r="47" spans="1:15" ht="35.25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5</v>
      </c>
      <c r="J47" s="39">
        <v>5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1.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customHeight="1" x14ac:dyDescent="0.25">
      <c r="A56" s="245">
        <v>7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>
        <v>100</v>
      </c>
      <c r="J56" s="39">
        <v>94.6</v>
      </c>
      <c r="K56" s="42">
        <f>IF(J56/I56*100&gt;100,100,J56/I56*100)</f>
        <v>94.6</v>
      </c>
      <c r="L56" s="254">
        <f>(K56+K57+K58)/3</f>
        <v>98.2</v>
      </c>
      <c r="M56" s="256">
        <f>(L56+L59)/2</f>
        <v>99.1</v>
      </c>
      <c r="N56" s="414"/>
      <c r="O56" s="408"/>
    </row>
    <row r="57" spans="1:15" ht="86.25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>
        <v>15</v>
      </c>
      <c r="J57" s="39">
        <v>0</v>
      </c>
      <c r="K57" s="40">
        <v>100</v>
      </c>
      <c r="L57" s="255"/>
      <c r="M57" s="257"/>
      <c r="N57" s="415"/>
      <c r="O57" s="408"/>
    </row>
    <row r="58" spans="1:15" ht="5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>
        <v>100</v>
      </c>
      <c r="J58" s="39">
        <v>100</v>
      </c>
      <c r="K58" s="42">
        <f>IF(J58/I58*100&gt;100,100,J58/I58*100)</f>
        <v>100</v>
      </c>
      <c r="L58" s="255"/>
      <c r="M58" s="257"/>
      <c r="N58" s="415"/>
      <c r="O58" s="408"/>
    </row>
    <row r="59" spans="1:15" ht="39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>
        <v>5</v>
      </c>
      <c r="J59" s="39">
        <v>5</v>
      </c>
      <c r="K59" s="42">
        <f>IF(J59/I59*100&gt;100,100,J59/I59*100)</f>
        <v>100</v>
      </c>
      <c r="L59" s="42">
        <f>K59</f>
        <v>100</v>
      </c>
      <c r="M59" s="258"/>
      <c r="N59" s="415"/>
      <c r="O59" s="409"/>
    </row>
    <row r="60" spans="1:15" ht="68.25" customHeight="1" x14ac:dyDescent="0.25">
      <c r="A60" s="259">
        <v>8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94.6</v>
      </c>
      <c r="K60" s="42">
        <f>IF(J60/I60*100&gt;100,100,J60/I60*100)</f>
        <v>94.6</v>
      </c>
      <c r="L60" s="254">
        <f>(K60+K61+K62)/3</f>
        <v>98.2</v>
      </c>
      <c r="M60" s="256">
        <f>(L60+L63)/2</f>
        <v>99.1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1.6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2.42</v>
      </c>
      <c r="J63" s="39">
        <v>2.42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9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94.6</v>
      </c>
      <c r="K68" s="42">
        <f>IF(J68/I68*100&gt;100,100,J68/I68*100)</f>
        <v>94.6</v>
      </c>
      <c r="L68" s="254">
        <f>(K68+K69+K70)/3</f>
        <v>98.2</v>
      </c>
      <c r="M68" s="256">
        <f>(L68+L71)/2</f>
        <v>99.1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6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5</v>
      </c>
      <c r="J71" s="39">
        <v>5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10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94.6</v>
      </c>
      <c r="K72" s="42">
        <f>IF(J72/I72*100&gt;100,100,J72/I72*100)</f>
        <v>94.6</v>
      </c>
      <c r="L72" s="254">
        <f>(K72+K73+K74)/3</f>
        <v>98.2</v>
      </c>
      <c r="M72" s="256">
        <f>(L72+L75)/2</f>
        <v>98.795793559215355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9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95.33</v>
      </c>
      <c r="J75" s="39">
        <v>94.75</v>
      </c>
      <c r="K75" s="42">
        <f>IF(J75/I75*100&gt;100,100,J75/I75*100)</f>
        <v>99.391587118430706</v>
      </c>
      <c r="L75" s="42">
        <f>K75</f>
        <v>99.391587118430706</v>
      </c>
      <c r="M75" s="258"/>
      <c r="N75" s="415"/>
      <c r="O75" s="409"/>
    </row>
    <row r="76" spans="1:15" ht="68.25" customHeight="1" x14ac:dyDescent="0.25">
      <c r="A76" s="259">
        <v>11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>
        <v>100</v>
      </c>
      <c r="J76" s="39">
        <v>94.6</v>
      </c>
      <c r="K76" s="42">
        <f>IF(J76/I76*100&gt;100,100,J76/I76*100)</f>
        <v>94.6</v>
      </c>
      <c r="L76" s="254">
        <f>(K76+K77+K78)/3</f>
        <v>98.2</v>
      </c>
      <c r="M76" s="256">
        <f>(L76+L79)/2</f>
        <v>99.1</v>
      </c>
      <c r="N76" s="415"/>
      <c r="O76" s="411"/>
    </row>
    <row r="77" spans="1:15" ht="84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>
        <v>15</v>
      </c>
      <c r="J77" s="39">
        <v>0</v>
      </c>
      <c r="K77" s="40">
        <v>100</v>
      </c>
      <c r="L77" s="255"/>
      <c r="M77" s="257"/>
      <c r="N77" s="415"/>
      <c r="O77" s="412"/>
    </row>
    <row r="78" spans="1:15" ht="50.25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>
        <v>100</v>
      </c>
      <c r="J78" s="39">
        <v>100</v>
      </c>
      <c r="K78" s="42">
        <f>IF(J78/I78*100&gt;100,100,J78/I78*100)</f>
        <v>100</v>
      </c>
      <c r="L78" s="255"/>
      <c r="M78" s="257"/>
      <c r="N78" s="415"/>
      <c r="O78" s="412"/>
    </row>
    <row r="79" spans="1:15" ht="32.25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>
        <v>8.67</v>
      </c>
      <c r="J79" s="39">
        <v>8.67</v>
      </c>
      <c r="K79" s="42">
        <f>IF(J79/I79*100&gt;100,100,J79/I79*100)</f>
        <v>100</v>
      </c>
      <c r="L79" s="42">
        <f>K79</f>
        <v>100</v>
      </c>
      <c r="M79" s="258"/>
      <c r="N79" s="415"/>
      <c r="O79" s="413"/>
    </row>
    <row r="80" spans="1:15" ht="51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O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259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hidden="1" customHeight="1" x14ac:dyDescent="0.25">
      <c r="A4" s="259">
        <v>1</v>
      </c>
      <c r="B4" s="427" t="s">
        <v>260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50.25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69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4.9000000000000004</v>
      </c>
      <c r="K32" s="40">
        <f>IF(I32/J32*100&gt;100,100,I32/J32*100)</f>
        <v>100</v>
      </c>
      <c r="L32" s="254">
        <f>(K32+K33+K34)/3</f>
        <v>99.333333333333329</v>
      </c>
      <c r="M32" s="263">
        <f>(L32+L35)/2</f>
        <v>98.81630170316302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53.9</v>
      </c>
      <c r="K34" s="42">
        <f t="shared" si="0"/>
        <v>98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137</v>
      </c>
      <c r="J35" s="39">
        <v>134.66999999999999</v>
      </c>
      <c r="K35" s="42">
        <f t="shared" si="0"/>
        <v>98.299270072992698</v>
      </c>
      <c r="L35" s="42">
        <f>K35</f>
        <v>98.299270072992698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2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3.9</v>
      </c>
      <c r="K44" s="40">
        <f>IF(I44/J44*100&gt;100,100,I44/J44*100)</f>
        <v>100</v>
      </c>
      <c r="L44" s="254">
        <f>(K44+K45+K46)/3</f>
        <v>99.333333333333329</v>
      </c>
      <c r="M44" s="263">
        <f>(L44+L47)/2</f>
        <v>95.121212121212125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53.9</v>
      </c>
      <c r="K46" s="42">
        <f t="shared" si="0"/>
        <v>98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2.75</v>
      </c>
      <c r="J47" s="39">
        <v>2.5</v>
      </c>
      <c r="K47" s="42">
        <f t="shared" si="0"/>
        <v>90.909090909090907</v>
      </c>
      <c r="L47" s="42">
        <f>K47</f>
        <v>90.909090909090907</v>
      </c>
      <c r="M47" s="264"/>
      <c r="N47" s="432"/>
      <c r="O47" s="409"/>
    </row>
    <row r="48" spans="1:15" ht="81.75" customHeight="1" x14ac:dyDescent="0.25">
      <c r="A48" s="245">
        <v>3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6.7</v>
      </c>
      <c r="K48" s="40">
        <f>IF(I48/J48*100&gt;100,100,I48/J48*100)</f>
        <v>100</v>
      </c>
      <c r="L48" s="254">
        <f>(K48+K49+K50)/3</f>
        <v>99.333333333333329</v>
      </c>
      <c r="M48" s="263">
        <f>(L48+L51)/2</f>
        <v>99.666666666666657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53.9</v>
      </c>
      <c r="K50" s="42">
        <f>IF(J50/I50*100&gt;100,100,J50/I50*100)</f>
        <v>98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4.5</v>
      </c>
      <c r="J51" s="39">
        <v>4.5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4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6.8</v>
      </c>
      <c r="K52" s="40">
        <f>IF(I52/J52*100&gt;100,100,I52/J52*100)</f>
        <v>100</v>
      </c>
      <c r="L52" s="254">
        <f>(K52+K53+K54)/3</f>
        <v>99.333333333333329</v>
      </c>
      <c r="M52" s="263">
        <f>(L52+L55)/2</f>
        <v>97.591666666666669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53.9</v>
      </c>
      <c r="K54" s="42">
        <f>IF(J54/I54*100&gt;100,100,J54/I54*100)</f>
        <v>98</v>
      </c>
      <c r="L54" s="255"/>
      <c r="M54" s="264"/>
      <c r="N54" s="432"/>
      <c r="O54" s="408"/>
    </row>
    <row r="55" spans="1:15" ht="37.5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20</v>
      </c>
      <c r="J55" s="39">
        <v>19.170000000000002</v>
      </c>
      <c r="K55" s="42">
        <f>IF(J55/I55*100&gt;100,100,J55/I55*100)</f>
        <v>95.850000000000009</v>
      </c>
      <c r="L55" s="42">
        <f>K55</f>
        <v>95.850000000000009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5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95.454545454545453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3.9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2.75</v>
      </c>
      <c r="J71" s="39">
        <v>2.5</v>
      </c>
      <c r="K71" s="42">
        <f>IF(J71/I71*100&gt;100,100,J71/I71*100)</f>
        <v>90.909090909090907</v>
      </c>
      <c r="L71" s="42">
        <f>K71</f>
        <v>90.909090909090907</v>
      </c>
      <c r="M71" s="258"/>
      <c r="N71" s="415"/>
      <c r="O71" s="409"/>
    </row>
    <row r="72" spans="1:15" ht="66" customHeight="1" x14ac:dyDescent="0.25">
      <c r="A72" s="245">
        <v>6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99.149635036496349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4.9000000000000004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2.2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137</v>
      </c>
      <c r="J75" s="39">
        <v>134.66999999999999</v>
      </c>
      <c r="K75" s="42">
        <f>IF(J75/I75*100&gt;100,100,J75/I75*100)</f>
        <v>98.299270072992698</v>
      </c>
      <c r="L75" s="42">
        <f>K75</f>
        <v>98.299270072992698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10.5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7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100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6.7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4.5</v>
      </c>
      <c r="J91" s="39">
        <v>4.5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8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97.925000000000011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6.8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20</v>
      </c>
      <c r="J95" s="39">
        <v>19.170000000000002</v>
      </c>
      <c r="K95" s="11">
        <f>IF(J95/I95*100&gt;100,100,J95/I95*100)</f>
        <v>95.850000000000009</v>
      </c>
      <c r="L95" s="11">
        <f>K95</f>
        <v>95.850000000000009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261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262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16.2</v>
      </c>
      <c r="K4" s="166">
        <f>IF(I4/J4*100&gt;100,100,I4/J4*100)</f>
        <v>92.592592592592595</v>
      </c>
      <c r="L4" s="430">
        <f>(K4+K5+K6)/3</f>
        <v>96.258136924803594</v>
      </c>
      <c r="M4" s="258">
        <f>(L4+L7)/2</f>
        <v>94.425364758698095</v>
      </c>
      <c r="N4" s="431" t="s">
        <v>23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100</v>
      </c>
      <c r="K5" s="42">
        <f t="shared" ref="K5:K49" si="0">IF(J5/I5*100&gt;100,100,J5/I5*100)</f>
        <v>100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55</v>
      </c>
      <c r="J6" s="39">
        <v>52.9</v>
      </c>
      <c r="K6" s="42">
        <f t="shared" si="0"/>
        <v>96.181818181818173</v>
      </c>
      <c r="L6" s="255"/>
      <c r="M6" s="264"/>
      <c r="N6" s="432"/>
      <c r="O6" s="408"/>
    </row>
    <row r="7" spans="1:15" ht="32.2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1.08</v>
      </c>
      <c r="J7" s="39">
        <v>1</v>
      </c>
      <c r="K7" s="42">
        <f t="shared" si="0"/>
        <v>92.592592592592581</v>
      </c>
      <c r="L7" s="42">
        <f>K7</f>
        <v>92.592592592592581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2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1.7</v>
      </c>
      <c r="K16" s="40">
        <f>IF(I16/J16*100&gt;100,100,I16/J16*100)</f>
        <v>100</v>
      </c>
      <c r="L16" s="254">
        <f>(K16+K17+K18)/3</f>
        <v>98.727272727272734</v>
      </c>
      <c r="M16" s="263">
        <f>(L16+L19)/2</f>
        <v>99.363636363636374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100</v>
      </c>
      <c r="K17" s="42">
        <f t="shared" si="0"/>
        <v>100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52.9</v>
      </c>
      <c r="K18" s="42">
        <f t="shared" si="0"/>
        <v>96.181818181818173</v>
      </c>
      <c r="L18" s="255"/>
      <c r="M18" s="264"/>
      <c r="N18" s="432"/>
      <c r="O18" s="408"/>
    </row>
    <row r="19" spans="1:15" ht="28.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0.5</v>
      </c>
      <c r="J19" s="39">
        <v>0.5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9.3000000000000007</v>
      </c>
      <c r="K32" s="40">
        <f>IF(I32/J32*100&gt;100,100,I32/J32*100)</f>
        <v>100</v>
      </c>
      <c r="L32" s="254">
        <f>(K32+K33+K34)/3</f>
        <v>98.727272727272734</v>
      </c>
      <c r="M32" s="263">
        <f>(L32+L35)/2</f>
        <v>98.190351165080415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52.9</v>
      </c>
      <c r="K34" s="42">
        <f t="shared" si="0"/>
        <v>96.181818181818173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138.5</v>
      </c>
      <c r="J35" s="39">
        <v>135.25</v>
      </c>
      <c r="K35" s="42">
        <f t="shared" si="0"/>
        <v>97.653429602888082</v>
      </c>
      <c r="L35" s="42">
        <f>K35</f>
        <v>97.653429602888082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4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15.2</v>
      </c>
      <c r="K44" s="40">
        <f>IF(I44/J44*100&gt;100,100,I44/J44*100)</f>
        <v>98.684210526315795</v>
      </c>
      <c r="L44" s="254">
        <f>(K44+K45+K46)/3</f>
        <v>98.288676236044651</v>
      </c>
      <c r="M44" s="263">
        <f>(L44+L47)/2</f>
        <v>96.136819321029847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52.9</v>
      </c>
      <c r="K46" s="42">
        <f t="shared" si="0"/>
        <v>96.181818181818173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1.33</v>
      </c>
      <c r="J47" s="39">
        <v>1.25</v>
      </c>
      <c r="K47" s="42">
        <f t="shared" si="0"/>
        <v>93.984962406015043</v>
      </c>
      <c r="L47" s="42">
        <f>K47</f>
        <v>93.984962406015043</v>
      </c>
      <c r="M47" s="264"/>
      <c r="N47" s="432"/>
      <c r="O47" s="409"/>
    </row>
    <row r="48" spans="1:15" ht="81.75" customHeight="1" x14ac:dyDescent="0.25">
      <c r="A48" s="245">
        <v>5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10.8</v>
      </c>
      <c r="K48" s="40">
        <f>IF(I48/J48*100&gt;100,100,I48/J48*100)</f>
        <v>100</v>
      </c>
      <c r="L48" s="254">
        <f>(K48+K49+K50)/3</f>
        <v>98.727272727272734</v>
      </c>
      <c r="M48" s="263">
        <f>(L48+L51)/2</f>
        <v>96.366034445171138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52.9</v>
      </c>
      <c r="K50" s="42">
        <f>IF(J50/I50*100&gt;100,100,J50/I50*100)</f>
        <v>96.181818181818173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4.17</v>
      </c>
      <c r="J51" s="39">
        <v>3.92</v>
      </c>
      <c r="K51" s="42">
        <f>IF(J51/I51*100&gt;100,100,J51/I51*100)</f>
        <v>94.004796163069543</v>
      </c>
      <c r="L51" s="42">
        <f>K51</f>
        <v>94.004796163069543</v>
      </c>
      <c r="M51" s="264"/>
      <c r="N51" s="432"/>
      <c r="O51" s="408"/>
    </row>
    <row r="52" spans="1:15" ht="85.5" customHeight="1" x14ac:dyDescent="0.25">
      <c r="A52" s="259">
        <v>6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9.5</v>
      </c>
      <c r="K52" s="40">
        <f>IF(I52/J52*100&gt;100,100,I52/J52*100)</f>
        <v>100</v>
      </c>
      <c r="L52" s="254">
        <f>(K52+K53+K54)/3</f>
        <v>98.727272727272734</v>
      </c>
      <c r="M52" s="263">
        <f>(L52+L55)/2</f>
        <v>94.445603576751125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52.9</v>
      </c>
      <c r="K54" s="42">
        <f>IF(J54/I54*100&gt;100,100,J54/I54*100)</f>
        <v>96.181818181818173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15.25</v>
      </c>
      <c r="J55" s="39">
        <v>13.75</v>
      </c>
      <c r="K55" s="42">
        <f>IF(J55/I55*100&gt;100,100,J55/I55*100)</f>
        <v>90.163934426229503</v>
      </c>
      <c r="L55" s="42">
        <f>K55</f>
        <v>90.163934426229503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7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1.7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0.5</v>
      </c>
      <c r="J63" s="39">
        <v>0.5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8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99.561403508771932</v>
      </c>
      <c r="M68" s="256">
        <f>(L68+L71)/2</f>
        <v>96.773182957393487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15.2</v>
      </c>
      <c r="K69" s="40">
        <f>IF(I69/J69*100&gt;100,100,I69/J69*100)</f>
        <v>98.684210526315795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1.33</v>
      </c>
      <c r="J71" s="39">
        <v>1.25</v>
      </c>
      <c r="K71" s="42">
        <f>IF(J71/I71*100&gt;100,100,J71/I71*100)</f>
        <v>93.984962406015043</v>
      </c>
      <c r="L71" s="42">
        <f>K71</f>
        <v>93.984962406015043</v>
      </c>
      <c r="M71" s="258"/>
      <c r="N71" s="415"/>
      <c r="O71" s="409"/>
    </row>
    <row r="72" spans="1:15" ht="66" customHeight="1" x14ac:dyDescent="0.25">
      <c r="A72" s="245">
        <v>9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98.778478292018903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9.5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0.7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139.58000000000001</v>
      </c>
      <c r="J75" s="39">
        <v>136.16999999999999</v>
      </c>
      <c r="K75" s="42">
        <f>IF(J75/I75*100&gt;100,100,J75/I75*100)</f>
        <v>97.556956584037806</v>
      </c>
      <c r="L75" s="42">
        <f>K75</f>
        <v>97.556956584037806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10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97.002398081534778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10.8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4.17</v>
      </c>
      <c r="J91" s="39">
        <v>3.92</v>
      </c>
      <c r="K91" s="11">
        <f>IF(J91/I91*100&gt;100,100,J91/I91*100)</f>
        <v>94.004796163069543</v>
      </c>
      <c r="L91" s="11">
        <f>K91</f>
        <v>94.004796163069543</v>
      </c>
      <c r="M91" s="277"/>
      <c r="N91" s="415"/>
      <c r="O91" s="409"/>
    </row>
    <row r="92" spans="1:15" ht="67.5" customHeight="1" x14ac:dyDescent="0.25">
      <c r="A92" s="259">
        <v>11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95.081967213114751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9.5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15.25</v>
      </c>
      <c r="J95" s="39">
        <v>13.75</v>
      </c>
      <c r="K95" s="11">
        <f>IF(J95/I95*100&gt;100,100,J95/I95*100)</f>
        <v>90.163934426229503</v>
      </c>
      <c r="L95" s="11">
        <f>K95</f>
        <v>90.163934426229503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J160"/>
  <sheetViews>
    <sheetView view="pageBreakPreview" zoomScale="70" zoomScaleNormal="6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110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111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100</v>
      </c>
      <c r="M4" s="222">
        <f>(L4+L7)/2</f>
        <v>100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93.1</v>
      </c>
      <c r="J5" s="10">
        <v>93.1</v>
      </c>
      <c r="K5" s="11">
        <f t="shared" si="0"/>
        <v>100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1.5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31</v>
      </c>
      <c r="J7" s="10">
        <v>31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100</v>
      </c>
      <c r="M12" s="222">
        <f>(L12+L15)/2</f>
        <v>100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93.1</v>
      </c>
      <c r="J13" s="10">
        <v>93.1</v>
      </c>
      <c r="K13" s="11">
        <f t="shared" si="0"/>
        <v>100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3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3</v>
      </c>
      <c r="J15" s="10">
        <v>3</v>
      </c>
      <c r="K15" s="11">
        <f t="shared" si="0"/>
        <v>100</v>
      </c>
      <c r="L15" s="11">
        <f>K15</f>
        <v>100</v>
      </c>
      <c r="M15" s="218"/>
      <c r="N15" s="242"/>
      <c r="O15" s="221"/>
    </row>
    <row r="16" spans="1:17" ht="68.25" customHeight="1" x14ac:dyDescent="0.25">
      <c r="A16" s="211">
        <v>3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>
        <v>100</v>
      </c>
      <c r="J16" s="10">
        <v>100</v>
      </c>
      <c r="K16" s="11">
        <f t="shared" si="0"/>
        <v>100</v>
      </c>
      <c r="L16" s="216">
        <f>(K16+K17+K18)/3</f>
        <v>100</v>
      </c>
      <c r="M16" s="222">
        <f>(L16+L19)/2</f>
        <v>100</v>
      </c>
      <c r="N16" s="242"/>
      <c r="O16" s="221"/>
    </row>
    <row r="17" spans="1:15" ht="69.75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>
        <v>93.1</v>
      </c>
      <c r="J17" s="10">
        <v>93.1</v>
      </c>
      <c r="K17" s="11">
        <f t="shared" si="0"/>
        <v>100</v>
      </c>
      <c r="L17" s="236"/>
      <c r="M17" s="218"/>
      <c r="N17" s="242"/>
      <c r="O17" s="221"/>
    </row>
    <row r="18" spans="1:15" ht="114.75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>
        <v>100</v>
      </c>
      <c r="J18" s="10">
        <v>100</v>
      </c>
      <c r="K18" s="11">
        <f t="shared" si="0"/>
        <v>100</v>
      </c>
      <c r="L18" s="236"/>
      <c r="M18" s="218"/>
      <c r="N18" s="242"/>
      <c r="O18" s="221"/>
    </row>
    <row r="19" spans="1:15" ht="33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>
        <v>2</v>
      </c>
      <c r="J19" s="10">
        <v>2</v>
      </c>
      <c r="K19" s="11">
        <f t="shared" si="0"/>
        <v>100</v>
      </c>
      <c r="L19" s="11">
        <f>K19</f>
        <v>100</v>
      </c>
      <c r="M19" s="218"/>
      <c r="N19" s="242"/>
      <c r="O19" s="221"/>
    </row>
    <row r="20" spans="1:15" ht="45.75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4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100</v>
      </c>
      <c r="M36" s="222">
        <f>(L36+L39)/2</f>
        <v>100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93.1</v>
      </c>
      <c r="J37" s="10">
        <v>93.1</v>
      </c>
      <c r="K37" s="11">
        <f>IF(J37/I37*100&gt;100,100,J37/I37*100)</f>
        <v>100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452</v>
      </c>
      <c r="J39" s="10">
        <v>452</v>
      </c>
      <c r="K39" s="11">
        <f>IF(J39/I39*100&gt;100,100,J39/I39*100)</f>
        <v>100</v>
      </c>
      <c r="L39" s="11">
        <f>K39</f>
        <v>100</v>
      </c>
      <c r="M39" s="218"/>
      <c r="N39" s="242"/>
      <c r="O39" s="221"/>
    </row>
    <row r="40" spans="1:17" ht="66" customHeight="1" x14ac:dyDescent="0.3">
      <c r="A40" s="211">
        <v>5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100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94</v>
      </c>
      <c r="J41" s="10">
        <v>94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1.5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17</v>
      </c>
      <c r="J43" s="10">
        <v>17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customHeight="1" x14ac:dyDescent="0.25">
      <c r="A48" s="211">
        <v>6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100</v>
      </c>
      <c r="M48" s="222">
        <f>(L48+L51)/2</f>
        <v>100</v>
      </c>
      <c r="N48" s="242"/>
      <c r="O48" s="221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94</v>
      </c>
      <c r="J49" s="10">
        <v>94</v>
      </c>
      <c r="K49" s="11">
        <f t="shared" si="1"/>
        <v>100</v>
      </c>
      <c r="L49" s="216"/>
      <c r="M49" s="218"/>
      <c r="N49" s="242"/>
      <c r="O49" s="221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100</v>
      </c>
      <c r="K50" s="11">
        <f>IF(J50/I50*100&gt;100,100,J50/I50*100)</f>
        <v>100</v>
      </c>
      <c r="L50" s="216"/>
      <c r="M50" s="218"/>
      <c r="N50" s="242"/>
      <c r="O50" s="221"/>
    </row>
    <row r="51" spans="1:15" ht="31.5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2</v>
      </c>
      <c r="J51" s="10">
        <v>2</v>
      </c>
      <c r="K51" s="11">
        <f t="shared" si="1"/>
        <v>100</v>
      </c>
      <c r="L51" s="11">
        <f>K51</f>
        <v>100</v>
      </c>
      <c r="M51" s="218"/>
      <c r="N51" s="242"/>
      <c r="O51" s="221"/>
    </row>
    <row r="52" spans="1:15" ht="66.75" customHeight="1" x14ac:dyDescent="0.25">
      <c r="A52" s="211">
        <v>7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>
        <v>100</v>
      </c>
      <c r="J52" s="10">
        <v>100</v>
      </c>
      <c r="K52" s="11">
        <f t="shared" si="1"/>
        <v>100</v>
      </c>
      <c r="L52" s="216">
        <f>(K52+K53+K54)/3</f>
        <v>100</v>
      </c>
      <c r="M52" s="222">
        <f>(L52+L55)/2</f>
        <v>100</v>
      </c>
      <c r="N52" s="242"/>
      <c r="O52" s="221"/>
    </row>
    <row r="53" spans="1:15" ht="68.25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>
        <v>94</v>
      </c>
      <c r="J53" s="10">
        <v>94</v>
      </c>
      <c r="K53" s="11">
        <f t="shared" si="1"/>
        <v>100</v>
      </c>
      <c r="L53" s="216"/>
      <c r="M53" s="218"/>
      <c r="N53" s="242"/>
      <c r="O53" s="221"/>
    </row>
    <row r="54" spans="1:15" ht="82.5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>
        <v>100</v>
      </c>
      <c r="J54" s="10">
        <v>100</v>
      </c>
      <c r="K54" s="11">
        <f t="shared" si="1"/>
        <v>100</v>
      </c>
      <c r="L54" s="216"/>
      <c r="M54" s="218"/>
      <c r="N54" s="242"/>
      <c r="O54" s="221"/>
    </row>
    <row r="55" spans="1:15" ht="31.5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>
        <v>1</v>
      </c>
      <c r="J55" s="10">
        <v>1</v>
      </c>
      <c r="K55" s="11">
        <f t="shared" si="1"/>
        <v>100</v>
      </c>
      <c r="L55" s="11">
        <f>K55</f>
        <v>100</v>
      </c>
      <c r="M55" s="218"/>
      <c r="N55" s="242"/>
      <c r="O55" s="221"/>
    </row>
    <row r="56" spans="1:15" ht="68.25" customHeight="1" x14ac:dyDescent="0.25">
      <c r="A56" s="211">
        <v>8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>
        <v>100</v>
      </c>
      <c r="J56" s="10">
        <v>100</v>
      </c>
      <c r="K56" s="11">
        <f>IF(J56/I56*100&gt;100,100,J56/I56*100)</f>
        <v>100</v>
      </c>
      <c r="L56" s="216">
        <f>(K56+K57+K58)/3</f>
        <v>100</v>
      </c>
      <c r="M56" s="222">
        <f>(L56+L59)/2</f>
        <v>100</v>
      </c>
      <c r="N56" s="242"/>
      <c r="O56" s="221"/>
    </row>
    <row r="57" spans="1:15" ht="69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>
        <v>94</v>
      </c>
      <c r="J57" s="10">
        <v>94</v>
      </c>
      <c r="K57" s="11">
        <f>IF(J57/I57*100&gt;100,100,J57/I57*100)</f>
        <v>100</v>
      </c>
      <c r="L57" s="216"/>
      <c r="M57" s="218"/>
      <c r="N57" s="242"/>
      <c r="O57" s="221"/>
    </row>
    <row r="58" spans="1:15" ht="82.5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>
        <v>100</v>
      </c>
      <c r="J58" s="10">
        <v>100</v>
      </c>
      <c r="K58" s="11">
        <f>IF(J58/I58*100&gt;100,100,J58/I58*100)</f>
        <v>100</v>
      </c>
      <c r="L58" s="216"/>
      <c r="M58" s="218"/>
      <c r="N58" s="242"/>
      <c r="O58" s="221"/>
    </row>
    <row r="59" spans="1:15" ht="31.5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>
        <v>507</v>
      </c>
      <c r="J59" s="10">
        <v>507</v>
      </c>
      <c r="K59" s="11">
        <f>IF(J59/I59*100&gt;100,100,J59/I59*100)</f>
        <v>100</v>
      </c>
      <c r="L59" s="11">
        <f>K59</f>
        <v>100</v>
      </c>
      <c r="M59" s="218"/>
      <c r="N59" s="242"/>
      <c r="O59" s="221"/>
    </row>
    <row r="60" spans="1:15" ht="0.75" customHeight="1" x14ac:dyDescent="0.25">
      <c r="A60" s="211">
        <v>9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59.25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hidden="1" customHeight="1" x14ac:dyDescent="0.25">
      <c r="A76" s="211">
        <v>19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/>
      <c r="J76" s="10"/>
      <c r="K76" s="11" t="e">
        <f t="shared" si="1"/>
        <v>#DIV/0!</v>
      </c>
      <c r="L76" s="216" t="e">
        <f>(K76+K77+K78)/3</f>
        <v>#DIV/0!</v>
      </c>
      <c r="M76" s="222" t="e">
        <f>(L76+L79)/2</f>
        <v>#DIV/0!</v>
      </c>
      <c r="N76" s="242"/>
      <c r="O76" s="221"/>
    </row>
    <row r="77" spans="1:15" ht="69.75" hidden="1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/>
      <c r="J77" s="10"/>
      <c r="K77" s="11" t="e">
        <f t="shared" si="1"/>
        <v>#DIV/0!</v>
      </c>
      <c r="L77" s="216"/>
      <c r="M77" s="218"/>
      <c r="N77" s="242"/>
      <c r="O77" s="221"/>
    </row>
    <row r="78" spans="1:15" ht="83.25" hidden="1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/>
      <c r="J78" s="10"/>
      <c r="K78" s="11" t="e">
        <f>IF(J78/I78*100&gt;100,100,J78/I78*100)</f>
        <v>#DIV/0!</v>
      </c>
      <c r="L78" s="216"/>
      <c r="M78" s="218"/>
      <c r="N78" s="242"/>
      <c r="O78" s="221"/>
    </row>
    <row r="79" spans="1:15" ht="32.25" hidden="1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/>
      <c r="J79" s="10"/>
      <c r="K79" s="11" t="e">
        <f t="shared" si="1"/>
        <v>#DIV/0!</v>
      </c>
      <c r="L79" s="11" t="e">
        <f>K79</f>
        <v>#DIV/0!</v>
      </c>
      <c r="M79" s="218"/>
      <c r="N79" s="242"/>
      <c r="O79" s="221"/>
    </row>
    <row r="80" spans="1:15" ht="66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42"/>
      <c r="O84" s="221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42"/>
      <c r="O85" s="221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42"/>
      <c r="O86" s="221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42"/>
      <c r="O87" s="221"/>
    </row>
    <row r="88" spans="1:15" ht="67.5" customHeight="1" x14ac:dyDescent="0.25">
      <c r="A88" s="211">
        <v>9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>
        <v>100</v>
      </c>
      <c r="J88" s="10">
        <v>100</v>
      </c>
      <c r="K88" s="11">
        <f t="shared" si="1"/>
        <v>100</v>
      </c>
      <c r="L88" s="216">
        <f>(K88+K89+K90)/3</f>
        <v>100</v>
      </c>
      <c r="M88" s="222">
        <f>(L88+L91)/2</f>
        <v>100</v>
      </c>
      <c r="N88" s="242"/>
      <c r="O88" s="221"/>
    </row>
    <row r="89" spans="1:15" ht="69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>
        <v>98</v>
      </c>
      <c r="J89" s="10">
        <v>98</v>
      </c>
      <c r="K89" s="11">
        <f t="shared" si="1"/>
        <v>100</v>
      </c>
      <c r="L89" s="216"/>
      <c r="M89" s="218"/>
      <c r="N89" s="242"/>
      <c r="O89" s="221"/>
    </row>
    <row r="90" spans="1:15" ht="66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>
        <v>100</v>
      </c>
      <c r="J90" s="10">
        <v>100</v>
      </c>
      <c r="K90" s="11">
        <f>IF(J90/I90*100&gt;100,100,J90/I90*100)</f>
        <v>100</v>
      </c>
      <c r="L90" s="216"/>
      <c r="M90" s="218"/>
      <c r="N90" s="242"/>
      <c r="O90" s="221"/>
    </row>
    <row r="91" spans="1:15" ht="30" customHeight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>
        <v>1</v>
      </c>
      <c r="J91" s="10">
        <v>1</v>
      </c>
      <c r="K91" s="11">
        <f t="shared" si="1"/>
        <v>100</v>
      </c>
      <c r="L91" s="11">
        <f>K91</f>
        <v>100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customHeight="1" x14ac:dyDescent="0.25">
      <c r="A100" s="211">
        <v>10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>
        <v>100</v>
      </c>
      <c r="J100" s="10">
        <v>100</v>
      </c>
      <c r="K100" s="11">
        <f t="shared" si="1"/>
        <v>100</v>
      </c>
      <c r="L100" s="216">
        <f>(K100+K101+K102)/3</f>
        <v>100</v>
      </c>
      <c r="M100" s="222">
        <f>(L100+L103)/2</f>
        <v>100</v>
      </c>
      <c r="N100" s="242"/>
      <c r="O100" s="221"/>
    </row>
    <row r="101" spans="1:15" ht="69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>
        <v>98</v>
      </c>
      <c r="J101" s="10">
        <v>98</v>
      </c>
      <c r="K101" s="11">
        <f t="shared" si="1"/>
        <v>100</v>
      </c>
      <c r="L101" s="216"/>
      <c r="M101" s="218"/>
      <c r="N101" s="242"/>
      <c r="O101" s="221"/>
    </row>
    <row r="102" spans="1:15" ht="66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>
        <v>100</v>
      </c>
      <c r="J102" s="10">
        <v>100</v>
      </c>
      <c r="K102" s="11">
        <f>IF(J102/I102*100&gt;100,100,J102/I102*100)</f>
        <v>100</v>
      </c>
      <c r="L102" s="216"/>
      <c r="M102" s="218"/>
      <c r="N102" s="242"/>
      <c r="O102" s="221"/>
    </row>
    <row r="103" spans="1:15" ht="27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>
        <v>161</v>
      </c>
      <c r="J103" s="10">
        <v>161</v>
      </c>
      <c r="K103" s="11">
        <f t="shared" si="1"/>
        <v>100</v>
      </c>
      <c r="L103" s="11">
        <f>K103</f>
        <v>100</v>
      </c>
      <c r="M103" s="218"/>
      <c r="N103" s="242"/>
      <c r="O103" s="221"/>
    </row>
    <row r="104" spans="1:15" ht="49.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hidden="1" customHeight="1" x14ac:dyDescent="0.25">
      <c r="A112" s="211">
        <v>28</v>
      </c>
      <c r="B112" s="239"/>
      <c r="C112" s="219" t="s">
        <v>84</v>
      </c>
      <c r="D112" s="220" t="s">
        <v>85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/>
      <c r="J112" s="10"/>
      <c r="K112" s="11" t="e">
        <f>IF(J112/I112*100&gt;100,100,J112/I112*100)</f>
        <v>#DIV/0!</v>
      </c>
      <c r="L112" s="216" t="e">
        <f>(K112+K113+K114)/3</f>
        <v>#DIV/0!</v>
      </c>
      <c r="M112" s="222" t="e">
        <f>(L112+L115)/2</f>
        <v>#DIV/0!</v>
      </c>
      <c r="N112" s="242"/>
      <c r="O112" s="221"/>
    </row>
    <row r="113" spans="1:15" ht="71.25" hidden="1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/>
      <c r="J113" s="10"/>
      <c r="K113" s="11" t="e">
        <f>IF(J113/I113*100&gt;100,100,J113/I113*100)</f>
        <v>#DIV/0!</v>
      </c>
      <c r="L113" s="216"/>
      <c r="M113" s="222"/>
      <c r="N113" s="242"/>
      <c r="O113" s="221"/>
    </row>
    <row r="114" spans="1:15" ht="69" hidden="1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/>
      <c r="J114" s="10"/>
      <c r="K114" s="11">
        <v>0</v>
      </c>
      <c r="L114" s="216"/>
      <c r="M114" s="222"/>
      <c r="N114" s="242"/>
      <c r="O114" s="221"/>
    </row>
    <row r="115" spans="1:15" ht="31.5" hidden="1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/>
      <c r="J115" s="10"/>
      <c r="K115" s="11" t="e">
        <f>IF(J115/I115*100&gt;100,100,J115/I115*100)</f>
        <v>#DIV/0!</v>
      </c>
      <c r="L115" s="11" t="e">
        <f>K115</f>
        <v>#DIV/0!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>IF(J116/I116*100&gt;100,100,J116/I116*100)</f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>IF(J117/I117*100&gt;100,100,J117/I117*100)</f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>IF(J118/I118*100&gt;100,100,J118/I118*100)</f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>IF(J119/I119*100&gt;100,100,J119/I119*100)</f>
        <v>#DIV/0!</v>
      </c>
      <c r="L119" s="11" t="e">
        <f>K119</f>
        <v>#DIV/0!</v>
      </c>
      <c r="M119" s="222"/>
      <c r="N119" s="242"/>
      <c r="O119" s="221"/>
    </row>
    <row r="120" spans="1:15" ht="81" customHeight="1" x14ac:dyDescent="0.25">
      <c r="A120" s="211">
        <v>11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>
        <v>3</v>
      </c>
      <c r="J120" s="10">
        <v>3</v>
      </c>
      <c r="K120" s="23">
        <f t="shared" si="1"/>
        <v>100</v>
      </c>
      <c r="L120" s="216">
        <f>(K120+K121+K122)/3</f>
        <v>100</v>
      </c>
      <c r="M120" s="217">
        <f>(L120+L123)/2</f>
        <v>100</v>
      </c>
      <c r="N120" s="242"/>
      <c r="O120" s="221"/>
    </row>
    <row r="121" spans="1:15" ht="84.75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>
        <v>2</v>
      </c>
      <c r="J121" s="10">
        <v>2</v>
      </c>
      <c r="K121" s="23">
        <f t="shared" si="1"/>
        <v>100</v>
      </c>
      <c r="L121" s="216"/>
      <c r="M121" s="218"/>
      <c r="N121" s="242"/>
      <c r="O121" s="221"/>
    </row>
    <row r="122" spans="1:15" ht="69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>
        <v>100</v>
      </c>
      <c r="J122" s="10">
        <v>100</v>
      </c>
      <c r="K122" s="23">
        <f t="shared" si="1"/>
        <v>100</v>
      </c>
      <c r="L122" s="216"/>
      <c r="M122" s="218"/>
      <c r="N122" s="242"/>
      <c r="O122" s="221"/>
    </row>
    <row r="123" spans="1:15" ht="31.5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>
        <v>9180</v>
      </c>
      <c r="J123" s="10">
        <v>9180</v>
      </c>
      <c r="K123" s="23">
        <f t="shared" si="1"/>
        <v>100</v>
      </c>
      <c r="L123" s="23">
        <f>K123</f>
        <v>100</v>
      </c>
      <c r="M123" s="218"/>
      <c r="N123" s="242"/>
      <c r="O123" s="221"/>
    </row>
    <row r="124" spans="1:15" ht="82.5" customHeight="1" x14ac:dyDescent="0.25">
      <c r="A124" s="211">
        <v>12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19.5</v>
      </c>
      <c r="J124" s="10">
        <v>19.5</v>
      </c>
      <c r="K124" s="23">
        <f t="shared" si="1"/>
        <v>100</v>
      </c>
      <c r="L124" s="216">
        <f>(K124+K125+K126)/3</f>
        <v>100</v>
      </c>
      <c r="M124" s="217">
        <f>(L124+L127)/2</f>
        <v>100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13</v>
      </c>
      <c r="J125" s="10">
        <v>13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90</v>
      </c>
      <c r="J126" s="10">
        <v>90</v>
      </c>
      <c r="K126" s="23">
        <f t="shared" si="1"/>
        <v>100</v>
      </c>
      <c r="L126" s="216"/>
      <c r="M126" s="218"/>
      <c r="N126" s="242"/>
      <c r="O126" s="221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93398</v>
      </c>
      <c r="J127" s="10">
        <v>93398</v>
      </c>
      <c r="K127" s="23">
        <f t="shared" si="1"/>
        <v>100</v>
      </c>
      <c r="L127" s="23">
        <f>K127</f>
        <v>100</v>
      </c>
      <c r="M127" s="218"/>
      <c r="N127" s="242"/>
      <c r="O127" s="221"/>
    </row>
    <row r="128" spans="1:15" ht="81" customHeight="1" x14ac:dyDescent="0.25">
      <c r="A128" s="211">
        <v>13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>
        <v>9</v>
      </c>
      <c r="J128" s="10">
        <v>9</v>
      </c>
      <c r="K128" s="23">
        <f t="shared" ref="K128:K147" si="2">IF(J128/I128*100&gt;100,100,J128/I128*100)</f>
        <v>100</v>
      </c>
      <c r="L128" s="216">
        <f>(K128+K129+K130)/3</f>
        <v>100</v>
      </c>
      <c r="M128" s="217">
        <f>(L128+L131)/2</f>
        <v>100</v>
      </c>
      <c r="N128" s="242"/>
      <c r="O128" s="221"/>
    </row>
    <row r="129" spans="1:15" ht="83.25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>
        <v>5</v>
      </c>
      <c r="J129" s="10">
        <v>5</v>
      </c>
      <c r="K129" s="23">
        <f t="shared" si="2"/>
        <v>100</v>
      </c>
      <c r="L129" s="216"/>
      <c r="M129" s="218"/>
      <c r="N129" s="242"/>
      <c r="O129" s="221"/>
    </row>
    <row r="130" spans="1:15" ht="66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>
        <v>100</v>
      </c>
      <c r="J130" s="10">
        <v>100</v>
      </c>
      <c r="K130" s="23">
        <f t="shared" si="2"/>
        <v>100</v>
      </c>
      <c r="L130" s="216"/>
      <c r="M130" s="218"/>
      <c r="N130" s="242"/>
      <c r="O130" s="221"/>
    </row>
    <row r="131" spans="1:15" ht="31.5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>
        <v>37026</v>
      </c>
      <c r="J131" s="10">
        <v>37026</v>
      </c>
      <c r="K131" s="23">
        <f t="shared" si="2"/>
        <v>100</v>
      </c>
      <c r="L131" s="23">
        <f>K131</f>
        <v>100</v>
      </c>
      <c r="M131" s="218"/>
      <c r="N131" s="242"/>
      <c r="O131" s="221"/>
    </row>
    <row r="132" spans="1:15" ht="84" customHeight="1" x14ac:dyDescent="0.25">
      <c r="A132" s="211">
        <v>14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21</v>
      </c>
      <c r="J132" s="10">
        <v>21</v>
      </c>
      <c r="K132" s="23">
        <f t="shared" si="2"/>
        <v>100</v>
      </c>
      <c r="L132" s="216">
        <f>(K132+K133+K134)/3</f>
        <v>100</v>
      </c>
      <c r="M132" s="217">
        <f>(L132+L135)/2</f>
        <v>100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12</v>
      </c>
      <c r="J133" s="10">
        <v>12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100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52224</v>
      </c>
      <c r="J135" s="10">
        <v>52224</v>
      </c>
      <c r="K135" s="23">
        <f t="shared" si="2"/>
        <v>100</v>
      </c>
      <c r="L135" s="23">
        <f>K135</f>
        <v>100</v>
      </c>
      <c r="M135" s="218"/>
      <c r="N135" s="242"/>
      <c r="O135" s="221"/>
    </row>
    <row r="136" spans="1:15" ht="82.5" customHeight="1" x14ac:dyDescent="0.25">
      <c r="A136" s="211">
        <v>15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25.5</v>
      </c>
      <c r="J136" s="10">
        <v>25.5</v>
      </c>
      <c r="K136" s="23">
        <f t="shared" si="2"/>
        <v>100</v>
      </c>
      <c r="L136" s="216">
        <f>(K136+K137+K138)/3</f>
        <v>100</v>
      </c>
      <c r="M136" s="217">
        <f>(L136+L139)/2</f>
        <v>100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5</v>
      </c>
      <c r="J137" s="10">
        <v>6</v>
      </c>
      <c r="K137" s="23">
        <f t="shared" si="2"/>
        <v>100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95</v>
      </c>
      <c r="J138" s="10">
        <v>100</v>
      </c>
      <c r="K138" s="23">
        <f t="shared" si="2"/>
        <v>100</v>
      </c>
      <c r="L138" s="216"/>
      <c r="M138" s="218"/>
      <c r="N138" s="242"/>
      <c r="O138" s="221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87038</v>
      </c>
      <c r="J139" s="10">
        <v>87038</v>
      </c>
      <c r="K139" s="23">
        <f t="shared" si="2"/>
        <v>100</v>
      </c>
      <c r="L139" s="23">
        <f>K139</f>
        <v>100</v>
      </c>
      <c r="M139" s="218"/>
      <c r="N139" s="242"/>
      <c r="O139" s="221"/>
    </row>
    <row r="140" spans="1:15" ht="80.25" customHeight="1" x14ac:dyDescent="0.25">
      <c r="A140" s="211">
        <v>16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19.3</v>
      </c>
      <c r="J140" s="10">
        <v>19</v>
      </c>
      <c r="K140" s="23">
        <f t="shared" si="2"/>
        <v>98.445595854922274</v>
      </c>
      <c r="L140" s="216">
        <f>(K140+K141+K142)/3</f>
        <v>99.481865284974091</v>
      </c>
      <c r="M140" s="217">
        <f>(L140+L143)/2</f>
        <v>99.740932642487053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7</v>
      </c>
      <c r="J141" s="10">
        <v>7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100</v>
      </c>
      <c r="J142" s="10">
        <v>100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67422</v>
      </c>
      <c r="J143" s="10">
        <v>67422</v>
      </c>
      <c r="K143" s="23">
        <f t="shared" si="2"/>
        <v>100</v>
      </c>
      <c r="L143" s="23">
        <f>K143</f>
        <v>100</v>
      </c>
      <c r="M143" s="218"/>
      <c r="N143" s="243"/>
      <c r="O143" s="221"/>
    </row>
    <row r="144" spans="1:15" ht="80.25" customHeight="1" x14ac:dyDescent="0.25">
      <c r="A144" s="211">
        <v>17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5</v>
      </c>
      <c r="J144" s="10">
        <v>5</v>
      </c>
      <c r="K144" s="23">
        <f t="shared" si="2"/>
        <v>100</v>
      </c>
      <c r="L144" s="216">
        <f>(K144+K145+K146)/3</f>
        <v>100</v>
      </c>
      <c r="M144" s="217">
        <f>(L144+L147)/2</f>
        <v>100</v>
      </c>
      <c r="N144" s="243"/>
      <c r="O144" s="221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5</v>
      </c>
      <c r="J145" s="10">
        <v>5</v>
      </c>
      <c r="K145" s="23">
        <f t="shared" si="2"/>
        <v>100</v>
      </c>
      <c r="L145" s="216"/>
      <c r="M145" s="218"/>
      <c r="N145" s="243"/>
      <c r="O145" s="221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100</v>
      </c>
      <c r="J146" s="10">
        <v>100</v>
      </c>
      <c r="K146" s="23">
        <f t="shared" si="2"/>
        <v>100</v>
      </c>
      <c r="L146" s="216"/>
      <c r="M146" s="218"/>
      <c r="N146" s="243"/>
      <c r="O146" s="221"/>
    </row>
    <row r="147" spans="1:15" ht="31.5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>
        <v>23290</v>
      </c>
      <c r="J147" s="10">
        <v>23290</v>
      </c>
      <c r="K147" s="23">
        <f t="shared" si="2"/>
        <v>100</v>
      </c>
      <c r="L147" s="23">
        <f>K147</f>
        <v>100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customFormat="1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"/>
    </row>
    <row r="152" spans="1:15" ht="17.25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7.25" customHeight="1" x14ac:dyDescent="0.25"/>
    <row r="154" spans="1:15" ht="17.25" customHeight="1" x14ac:dyDescent="0.25">
      <c r="B154" s="28" t="s">
        <v>107</v>
      </c>
    </row>
    <row r="155" spans="1:15" ht="17.25" customHeight="1" x14ac:dyDescent="0.25">
      <c r="B155" s="28" t="s">
        <v>108</v>
      </c>
    </row>
    <row r="156" spans="1:15" ht="17.25" customHeight="1" x14ac:dyDescent="0.25"/>
    <row r="157" spans="1:15" ht="17.25" customHeight="1" x14ac:dyDescent="0.25"/>
    <row r="158" spans="1:15" ht="17.25" customHeight="1" x14ac:dyDescent="0.25"/>
    <row r="159" spans="1:15" ht="17.25" customHeight="1" x14ac:dyDescent="0.25">
      <c r="D159" s="34" t="s">
        <v>109</v>
      </c>
    </row>
    <row r="160" spans="1:15" ht="17.25" customHeight="1" x14ac:dyDescent="0.25"/>
  </sheetData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7" right="0.7" top="0.75" bottom="0.75" header="0.3" footer="0.3"/>
  <pageSetup paperSize="9" scale="29" orientation="portrait" r:id="rId1"/>
  <colBreaks count="1" manualBreakCount="1">
    <brk id="1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263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hidden="1" customHeight="1" x14ac:dyDescent="0.25">
      <c r="A4" s="259">
        <v>1</v>
      </c>
      <c r="B4" s="427" t="s">
        <v>264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2.25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19.5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48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4.4000000000000004</v>
      </c>
      <c r="K32" s="40">
        <f>IF(I32/J32*100&gt;100,100,I32/J32*100)</f>
        <v>100</v>
      </c>
      <c r="L32" s="254">
        <f>(K32+K33+K34)/3</f>
        <v>100</v>
      </c>
      <c r="M32" s="263">
        <f>(L32+L35)/2</f>
        <v>99.916666666666657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59.3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102</v>
      </c>
      <c r="J35" s="39">
        <v>101.83</v>
      </c>
      <c r="K35" s="42">
        <f t="shared" si="0"/>
        <v>99.833333333333329</v>
      </c>
      <c r="L35" s="42">
        <f>K35</f>
        <v>99.833333333333329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2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7.5</v>
      </c>
      <c r="K44" s="40">
        <f>IF(I44/J44*100&gt;100,100,I44/J44*100)</f>
        <v>100</v>
      </c>
      <c r="L44" s="254">
        <f>(K44+K45+K46)/3</f>
        <v>100</v>
      </c>
      <c r="M44" s="263">
        <f>(L44+L47)/2</f>
        <v>96.428571428571431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59.3</v>
      </c>
      <c r="K46" s="42">
        <f t="shared" si="0"/>
        <v>100</v>
      </c>
      <c r="L46" s="255"/>
      <c r="M46" s="264"/>
      <c r="N46" s="432"/>
      <c r="O46" s="408"/>
    </row>
    <row r="47" spans="1:15" ht="35.25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3.5</v>
      </c>
      <c r="J47" s="39">
        <v>3.25</v>
      </c>
      <c r="K47" s="42">
        <f t="shared" si="0"/>
        <v>92.857142857142861</v>
      </c>
      <c r="L47" s="42">
        <f>K47</f>
        <v>92.857142857142861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11.2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3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96.428571428571431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7.5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3.5</v>
      </c>
      <c r="J71" s="39">
        <v>3.25</v>
      </c>
      <c r="K71" s="42">
        <f>IF(J71/I71*100&gt;100,100,J71/I71*100)</f>
        <v>92.857142857142861</v>
      </c>
      <c r="L71" s="42">
        <f>K71</f>
        <v>92.857142857142861</v>
      </c>
      <c r="M71" s="258"/>
      <c r="N71" s="415"/>
      <c r="O71" s="409"/>
    </row>
    <row r="72" spans="1:15" ht="66" customHeight="1" x14ac:dyDescent="0.25">
      <c r="A72" s="245">
        <v>4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99.916666666666657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4.4000000000000004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102</v>
      </c>
      <c r="J75" s="39">
        <v>101.83</v>
      </c>
      <c r="K75" s="42">
        <f>IF(J75/I75*100&gt;100,100,J75/I75*100)</f>
        <v>99.833333333333329</v>
      </c>
      <c r="L75" s="42">
        <f>K75</f>
        <v>99.833333333333329</v>
      </c>
      <c r="M75" s="258"/>
      <c r="N75" s="415"/>
      <c r="O75" s="409"/>
    </row>
    <row r="76" spans="1:15" ht="64.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hidden="1" customHeight="1" x14ac:dyDescent="0.25">
      <c r="A4" s="259">
        <v>1</v>
      </c>
      <c r="B4" s="427" t="s">
        <v>266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25.5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57.7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1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12.8</v>
      </c>
      <c r="K24" s="40">
        <f>IF(I24/J24*100&gt;100,100,I24/J24*100)</f>
        <v>100</v>
      </c>
      <c r="L24" s="254">
        <f>(K24+K25+K26)/3</f>
        <v>86.545454545454547</v>
      </c>
      <c r="M24" s="263">
        <f>(L24+L27)/2</f>
        <v>93.27272727272728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100</v>
      </c>
      <c r="K25" s="42">
        <f t="shared" si="0"/>
        <v>100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32.799999999999997</v>
      </c>
      <c r="K26" s="42">
        <f t="shared" si="0"/>
        <v>59.636363636363633</v>
      </c>
      <c r="L26" s="255"/>
      <c r="M26" s="264"/>
      <c r="N26" s="432"/>
      <c r="O26" s="408"/>
    </row>
    <row r="27" spans="1:15" ht="33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1</v>
      </c>
      <c r="J27" s="39">
        <v>1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9.5</v>
      </c>
      <c r="K32" s="40">
        <f>IF(I32/J32*100&gt;100,100,I32/J32*100)</f>
        <v>100</v>
      </c>
      <c r="L32" s="254">
        <f>(K32+K33+K34)/3</f>
        <v>87.878787878787875</v>
      </c>
      <c r="M32" s="263">
        <f>(L32+L35)/2</f>
        <v>89.976689976689983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35</v>
      </c>
      <c r="K34" s="42">
        <f t="shared" si="0"/>
        <v>63.636363636363633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107.25</v>
      </c>
      <c r="J35" s="39">
        <v>98.75</v>
      </c>
      <c r="K35" s="42">
        <f t="shared" si="0"/>
        <v>92.074592074592076</v>
      </c>
      <c r="L35" s="42">
        <f>K35</f>
        <v>92.074592074592076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9.9</v>
      </c>
      <c r="K44" s="40">
        <f>IF(I44/J44*100&gt;100,100,I44/J44*100)</f>
        <v>100</v>
      </c>
      <c r="L44" s="254">
        <f>(K44+K45+K46)/3</f>
        <v>86.545454545454547</v>
      </c>
      <c r="M44" s="263">
        <f>(L44+L47)/2</f>
        <v>90.265208475734795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32.799999999999997</v>
      </c>
      <c r="K46" s="42">
        <f t="shared" si="0"/>
        <v>59.636363636363633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1.33</v>
      </c>
      <c r="J47" s="39">
        <v>1.25</v>
      </c>
      <c r="K47" s="42">
        <f t="shared" si="0"/>
        <v>93.984962406015043</v>
      </c>
      <c r="L47" s="42">
        <f>K47</f>
        <v>93.984962406015043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4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12.8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1</v>
      </c>
      <c r="J63" s="39">
        <v>1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5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96.992481203007515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9.9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1.33</v>
      </c>
      <c r="J71" s="39">
        <v>1.25</v>
      </c>
      <c r="K71" s="42">
        <f>IF(J71/I71*100&gt;100,100,J71/I71*100)</f>
        <v>93.984962406015043</v>
      </c>
      <c r="L71" s="42">
        <f>K71</f>
        <v>93.984962406015043</v>
      </c>
      <c r="M71" s="258"/>
      <c r="N71" s="415"/>
      <c r="O71" s="409"/>
    </row>
    <row r="72" spans="1:15" ht="66" customHeight="1" x14ac:dyDescent="0.25">
      <c r="A72" s="245">
        <v>6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96.037296037296045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9.5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107.25</v>
      </c>
      <c r="J75" s="39">
        <v>98.75</v>
      </c>
      <c r="K75" s="42">
        <f>IF(J75/I75*100&gt;100,100,J75/I75*100)</f>
        <v>92.074592074592076</v>
      </c>
      <c r="L75" s="42">
        <f>K75</f>
        <v>92.074592074592076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20.25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48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74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267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hidden="1" customHeight="1" x14ac:dyDescent="0.25">
      <c r="A4" s="259">
        <v>1</v>
      </c>
      <c r="B4" s="427" t="s">
        <v>268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57.75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51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13.2</v>
      </c>
      <c r="K32" s="40">
        <f>IF(I32/J32*100&gt;100,100,I32/J32*100)</f>
        <v>75.757575757575751</v>
      </c>
      <c r="L32" s="254">
        <f>(K32+K33+K34)/3</f>
        <v>86.37373737373737</v>
      </c>
      <c r="M32" s="263">
        <f>(L32+L35)/2</f>
        <v>93.186868686868678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91</v>
      </c>
      <c r="K33" s="42">
        <f t="shared" si="0"/>
        <v>91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50.8</v>
      </c>
      <c r="K34" s="42">
        <f t="shared" si="0"/>
        <v>92.36363636363636</v>
      </c>
      <c r="L34" s="255"/>
      <c r="M34" s="264"/>
      <c r="N34" s="432"/>
      <c r="O34" s="408"/>
    </row>
    <row r="35" spans="1:15" ht="33.7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68.5</v>
      </c>
      <c r="J35" s="39">
        <v>69.67</v>
      </c>
      <c r="K35" s="42">
        <f t="shared" si="0"/>
        <v>100</v>
      </c>
      <c r="L35" s="42">
        <f>K35</f>
        <v>100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2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20.399999999999999</v>
      </c>
      <c r="K44" s="40">
        <f>IF(I44/J44*100&gt;100,100,I44/J44*100)</f>
        <v>73.529411764705884</v>
      </c>
      <c r="L44" s="254">
        <f>(K44+K45+K46)/3</f>
        <v>85.631016042780743</v>
      </c>
      <c r="M44" s="263">
        <f>(L44+L47)/2</f>
        <v>92.815508021390372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91</v>
      </c>
      <c r="K45" s="42">
        <f t="shared" si="0"/>
        <v>91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50.8</v>
      </c>
      <c r="K46" s="42">
        <f t="shared" si="0"/>
        <v>92.36363636363636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3.5</v>
      </c>
      <c r="J47" s="39">
        <v>3.5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63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24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3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91</v>
      </c>
      <c r="K68" s="42">
        <f>IF(J68/I68*100&gt;100,100,J68/I68*100)</f>
        <v>91</v>
      </c>
      <c r="L68" s="254">
        <f>(K68+K69+K70)/3</f>
        <v>88.17647058823529</v>
      </c>
      <c r="M68" s="256">
        <f>(L68+L71)/2</f>
        <v>94.088235294117652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20.399999999999999</v>
      </c>
      <c r="K69" s="40">
        <f>IF(I69/J69*100&gt;100,100,I69/J69*100)</f>
        <v>73.529411764705884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3.5</v>
      </c>
      <c r="J71" s="39">
        <v>3.5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4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91</v>
      </c>
      <c r="K72" s="42">
        <f>IF(J72/I72*100&gt;100,100,J72/I72*100)</f>
        <v>91</v>
      </c>
      <c r="L72" s="254">
        <f>(K72+K73+K74)/3</f>
        <v>88.919191919191917</v>
      </c>
      <c r="M72" s="256">
        <f>(L72+L75)/2</f>
        <v>94.459595959595958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13.2</v>
      </c>
      <c r="K73" s="40">
        <f>IF(I73/J73*100&gt;100,100,I73/J73*100)</f>
        <v>75.757575757575751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68.5</v>
      </c>
      <c r="J75" s="39">
        <v>69.67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48.75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269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270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12.3</v>
      </c>
      <c r="K4" s="166">
        <f>IF(I4/J4*100&gt;100,100,I4/J4*100)</f>
        <v>100</v>
      </c>
      <c r="L4" s="430">
        <f>(K4+K5+K6)/3</f>
        <v>100</v>
      </c>
      <c r="M4" s="258">
        <f>(L4+L7)/2</f>
        <v>100</v>
      </c>
      <c r="N4" s="431" t="s">
        <v>271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100</v>
      </c>
      <c r="K5" s="42">
        <f t="shared" ref="K5:K49" si="0">IF(J5/I5*100&gt;100,100,J5/I5*100)</f>
        <v>100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55</v>
      </c>
      <c r="J6" s="39">
        <v>75</v>
      </c>
      <c r="K6" s="42">
        <f t="shared" si="0"/>
        <v>100</v>
      </c>
      <c r="L6" s="255"/>
      <c r="M6" s="264"/>
      <c r="N6" s="432"/>
      <c r="O6" s="408"/>
    </row>
    <row r="7" spans="1:15" ht="32.2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135.33000000000001</v>
      </c>
      <c r="J7" s="39">
        <v>135.33000000000001</v>
      </c>
      <c r="K7" s="42">
        <f t="shared" si="0"/>
        <v>100</v>
      </c>
      <c r="L7" s="42">
        <f>K7</f>
        <v>100</v>
      </c>
      <c r="M7" s="264"/>
      <c r="N7" s="432"/>
      <c r="O7" s="409"/>
    </row>
    <row r="8" spans="1:15" ht="83.25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>
        <v>15</v>
      </c>
      <c r="J8" s="39">
        <v>10.7</v>
      </c>
      <c r="K8" s="40">
        <f>IF(I8/J8*100&gt;100,100,I8/J8*100)</f>
        <v>100</v>
      </c>
      <c r="L8" s="254">
        <f>(K8+K9+K10)/3</f>
        <v>100</v>
      </c>
      <c r="M8" s="263">
        <f>(L8+L11)/2</f>
        <v>100</v>
      </c>
      <c r="N8" s="432"/>
      <c r="O8" s="410"/>
    </row>
    <row r="9" spans="1:15" ht="68.25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>
        <v>100</v>
      </c>
      <c r="J9" s="39">
        <v>100</v>
      </c>
      <c r="K9" s="42">
        <f t="shared" si="0"/>
        <v>100</v>
      </c>
      <c r="L9" s="255"/>
      <c r="M9" s="264"/>
      <c r="N9" s="432"/>
      <c r="O9" s="408"/>
    </row>
    <row r="10" spans="1:15" ht="84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>
        <v>55</v>
      </c>
      <c r="J10" s="39">
        <v>75</v>
      </c>
      <c r="K10" s="42">
        <f t="shared" si="0"/>
        <v>100</v>
      </c>
      <c r="L10" s="255"/>
      <c r="M10" s="264"/>
      <c r="N10" s="432"/>
      <c r="O10" s="408"/>
    </row>
    <row r="11" spans="1:15" ht="32.25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>
        <v>9.5</v>
      </c>
      <c r="J11" s="39">
        <v>9.5</v>
      </c>
      <c r="K11" s="42">
        <f t="shared" si="0"/>
        <v>100</v>
      </c>
      <c r="L11" s="42">
        <f>K11</f>
        <v>100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3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10.9</v>
      </c>
      <c r="K16" s="40">
        <f>IF(I16/J16*100&gt;100,100,I16/J16*100)</f>
        <v>100</v>
      </c>
      <c r="L16" s="254">
        <f>(K16+K17+K18)/3</f>
        <v>100</v>
      </c>
      <c r="M16" s="263">
        <f>(L16+L19)/2</f>
        <v>100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100</v>
      </c>
      <c r="K17" s="42">
        <f t="shared" si="0"/>
        <v>100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75</v>
      </c>
      <c r="K18" s="42">
        <f t="shared" si="0"/>
        <v>100</v>
      </c>
      <c r="L18" s="255"/>
      <c r="M18" s="264"/>
      <c r="N18" s="432"/>
      <c r="O18" s="408"/>
    </row>
    <row r="19" spans="1:15" ht="30.7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5.25</v>
      </c>
      <c r="J19" s="39">
        <v>5.25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84.75" customHeight="1" x14ac:dyDescent="0.25">
      <c r="A20" s="259">
        <v>4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>
        <v>15</v>
      </c>
      <c r="J20" s="39">
        <v>11.3</v>
      </c>
      <c r="K20" s="40">
        <f>IF(I20/J20*100&gt;100,100,I20/J20*100)</f>
        <v>100</v>
      </c>
      <c r="L20" s="254">
        <f>(K20+K21+K22)/3</f>
        <v>100</v>
      </c>
      <c r="M20" s="263">
        <f>(L20+L23)/2</f>
        <v>100</v>
      </c>
      <c r="N20" s="432"/>
      <c r="O20" s="410"/>
    </row>
    <row r="21" spans="1:15" ht="69.75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>
        <v>100</v>
      </c>
      <c r="J21" s="39">
        <v>100</v>
      </c>
      <c r="K21" s="42">
        <f t="shared" si="0"/>
        <v>100</v>
      </c>
      <c r="L21" s="255"/>
      <c r="M21" s="264"/>
      <c r="N21" s="432"/>
      <c r="O21" s="408"/>
    </row>
    <row r="22" spans="1:15" ht="84.75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>
        <v>55</v>
      </c>
      <c r="J22" s="39">
        <v>75</v>
      </c>
      <c r="K22" s="42">
        <f t="shared" si="0"/>
        <v>100</v>
      </c>
      <c r="L22" s="255"/>
      <c r="M22" s="264"/>
      <c r="N22" s="432"/>
      <c r="O22" s="408"/>
    </row>
    <row r="23" spans="1:15" ht="35.25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>
        <v>1</v>
      </c>
      <c r="J23" s="39">
        <v>1</v>
      </c>
      <c r="K23" s="42">
        <f t="shared" si="0"/>
        <v>100</v>
      </c>
      <c r="L23" s="42">
        <f>K23</f>
        <v>100</v>
      </c>
      <c r="M23" s="264"/>
      <c r="N23" s="432"/>
      <c r="O23" s="409"/>
    </row>
    <row r="24" spans="1:15" ht="0.7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hidden="1" customHeight="1" x14ac:dyDescent="0.25">
      <c r="A32" s="245">
        <v>8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/>
      <c r="J32" s="39"/>
      <c r="K32" s="40" t="e">
        <f>IF(I32/J32*100&gt;100,100,I32/J32*100)</f>
        <v>#DIV/0!</v>
      </c>
      <c r="L32" s="254" t="e">
        <f>(K32+K33+K34)/3</f>
        <v>#DIV/0!</v>
      </c>
      <c r="M32" s="263" t="e">
        <f>(L32+L35)/2</f>
        <v>#DIV/0!</v>
      </c>
      <c r="N32" s="432"/>
      <c r="O32" s="410"/>
    </row>
    <row r="33" spans="1:15" ht="69.75" hidden="1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/>
      <c r="J33" s="39"/>
      <c r="K33" s="42" t="e">
        <f t="shared" si="0"/>
        <v>#DIV/0!</v>
      </c>
      <c r="L33" s="255"/>
      <c r="M33" s="264"/>
      <c r="N33" s="432"/>
      <c r="O33" s="408"/>
    </row>
    <row r="34" spans="1:15" ht="84.75" hidden="1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/>
      <c r="J34" s="39"/>
      <c r="K34" s="42" t="e">
        <f t="shared" si="0"/>
        <v>#DIV/0!</v>
      </c>
      <c r="L34" s="255"/>
      <c r="M34" s="264"/>
      <c r="N34" s="432"/>
      <c r="O34" s="408"/>
    </row>
    <row r="35" spans="1:15" ht="35.25" hidden="1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/>
      <c r="J35" s="39"/>
      <c r="K35" s="42" t="e">
        <f t="shared" si="0"/>
        <v>#DIV/0!</v>
      </c>
      <c r="L35" s="42" t="e">
        <f>K35</f>
        <v>#DIV/0!</v>
      </c>
      <c r="M35" s="264"/>
      <c r="N35" s="432"/>
      <c r="O35" s="409"/>
    </row>
    <row r="36" spans="1:15" ht="66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12.7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hidden="1" customHeight="1" x14ac:dyDescent="0.25">
      <c r="A44" s="259">
        <v>11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/>
      <c r="J44" s="39"/>
      <c r="K44" s="40" t="e">
        <f>IF(I44/J44*100&gt;100,100,I44/J44*100)</f>
        <v>#DIV/0!</v>
      </c>
      <c r="L44" s="254" t="e">
        <f>(K44+K45+K46)/3</f>
        <v>#DIV/0!</v>
      </c>
      <c r="M44" s="263" t="e">
        <f>(L44+L47)/2</f>
        <v>#DIV/0!</v>
      </c>
      <c r="N44" s="432"/>
      <c r="O44" s="410"/>
    </row>
    <row r="45" spans="1:15" ht="66" hidden="1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/>
      <c r="J45" s="39"/>
      <c r="K45" s="42" t="e">
        <f t="shared" si="0"/>
        <v>#DIV/0!</v>
      </c>
      <c r="L45" s="255"/>
      <c r="M45" s="264"/>
      <c r="N45" s="432"/>
      <c r="O45" s="408"/>
    </row>
    <row r="46" spans="1:15" ht="84.75" hidden="1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/>
      <c r="J46" s="39"/>
      <c r="K46" s="42" t="e">
        <f t="shared" si="0"/>
        <v>#DIV/0!</v>
      </c>
      <c r="L46" s="255"/>
      <c r="M46" s="264"/>
      <c r="N46" s="432"/>
      <c r="O46" s="408"/>
    </row>
    <row r="47" spans="1:15" ht="36" hidden="1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/>
      <c r="J47" s="39"/>
      <c r="K47" s="42" t="e">
        <f t="shared" si="0"/>
        <v>#DIV/0!</v>
      </c>
      <c r="L47" s="42" t="e">
        <f>K47</f>
        <v>#DIV/0!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customHeight="1" x14ac:dyDescent="0.25">
      <c r="A56" s="245">
        <v>5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>
        <v>100</v>
      </c>
      <c r="J56" s="39">
        <v>100</v>
      </c>
      <c r="K56" s="42">
        <f>IF(J56/I56*100&gt;100,100,J56/I56*100)</f>
        <v>100</v>
      </c>
      <c r="L56" s="254">
        <f>(K56+K57+K58)/3</f>
        <v>100</v>
      </c>
      <c r="M56" s="256">
        <f>(L56+L59)/2</f>
        <v>100</v>
      </c>
      <c r="N56" s="414"/>
      <c r="O56" s="408"/>
    </row>
    <row r="57" spans="1:15" ht="86.25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>
        <v>15</v>
      </c>
      <c r="J57" s="39">
        <v>11.3</v>
      </c>
      <c r="K57" s="40">
        <f>IF(I57/J57*100&gt;100,100,I57/J57*100)</f>
        <v>100</v>
      </c>
      <c r="L57" s="255"/>
      <c r="M57" s="257"/>
      <c r="N57" s="415"/>
      <c r="O57" s="408"/>
    </row>
    <row r="58" spans="1:15" ht="5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>
        <v>100</v>
      </c>
      <c r="J58" s="39">
        <v>100</v>
      </c>
      <c r="K58" s="42">
        <f>IF(J58/I58*100&gt;100,100,J58/I58*100)</f>
        <v>100</v>
      </c>
      <c r="L58" s="255"/>
      <c r="M58" s="257"/>
      <c r="N58" s="415"/>
      <c r="O58" s="408"/>
    </row>
    <row r="59" spans="1:15" ht="39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>
        <v>1</v>
      </c>
      <c r="J59" s="39">
        <v>1</v>
      </c>
      <c r="K59" s="42">
        <f>IF(J59/I59*100&gt;100,100,J59/I59*100)</f>
        <v>100</v>
      </c>
      <c r="L59" s="42">
        <f>K59</f>
        <v>100</v>
      </c>
      <c r="M59" s="258"/>
      <c r="N59" s="415"/>
      <c r="O59" s="409"/>
    </row>
    <row r="60" spans="1:15" ht="68.25" customHeight="1" x14ac:dyDescent="0.25">
      <c r="A60" s="259">
        <v>6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10.9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5.25</v>
      </c>
      <c r="J63" s="39">
        <v>5.25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10.7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9.5</v>
      </c>
      <c r="J71" s="39">
        <v>9.5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8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100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15</v>
      </c>
      <c r="J73" s="39">
        <v>12.3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135.33000000000001</v>
      </c>
      <c r="J75" s="39">
        <v>135.33000000000001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46.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272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hidden="1" customHeight="1" x14ac:dyDescent="0.25">
      <c r="A4" s="259">
        <v>1</v>
      </c>
      <c r="B4" s="427" t="s">
        <v>273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32.25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41.2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1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8.6999999999999993</v>
      </c>
      <c r="K24" s="40">
        <f>IF(I24/J24*100&gt;100,100,I24/J24*100)</f>
        <v>100</v>
      </c>
      <c r="L24" s="254">
        <f>(K24+K25+K26)/3</f>
        <v>99.8</v>
      </c>
      <c r="M24" s="263">
        <f>(L24+L27)/2</f>
        <v>99.9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99.4</v>
      </c>
      <c r="K25" s="42">
        <f t="shared" si="0"/>
        <v>99.4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56.5</v>
      </c>
      <c r="K26" s="42">
        <f t="shared" si="0"/>
        <v>100</v>
      </c>
      <c r="L26" s="255"/>
      <c r="M26" s="264"/>
      <c r="N26" s="432"/>
      <c r="O26" s="408"/>
    </row>
    <row r="27" spans="1:15" ht="34.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0.5</v>
      </c>
      <c r="J27" s="39">
        <v>0.5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8.1</v>
      </c>
      <c r="K32" s="40">
        <f>IF(I32/J32*100&gt;100,100,I32/J32*100)</f>
        <v>100</v>
      </c>
      <c r="L32" s="254">
        <f>(K32+K33+K34)/3</f>
        <v>99.7</v>
      </c>
      <c r="M32" s="263">
        <f>(L32+L35)/2</f>
        <v>99.85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99.1</v>
      </c>
      <c r="K33" s="42">
        <f t="shared" si="0"/>
        <v>99.1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55.6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90.5</v>
      </c>
      <c r="J35" s="39">
        <v>94.5</v>
      </c>
      <c r="K35" s="42">
        <f t="shared" si="0"/>
        <v>100</v>
      </c>
      <c r="L35" s="42">
        <f>K35</f>
        <v>100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11.1</v>
      </c>
      <c r="K44" s="40">
        <f>IF(I44/J44*100&gt;100,100,I44/J44*100)</f>
        <v>100</v>
      </c>
      <c r="L44" s="254">
        <f>(K44+K45+K46)/3</f>
        <v>99.7</v>
      </c>
      <c r="M44" s="263">
        <f>(L44+L47)/2</f>
        <v>92.468110236220468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99.1</v>
      </c>
      <c r="K45" s="42">
        <f t="shared" si="0"/>
        <v>99.1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55.6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5.08</v>
      </c>
      <c r="J47" s="39">
        <v>4.33</v>
      </c>
      <c r="K47" s="42">
        <f t="shared" si="0"/>
        <v>85.236220472440948</v>
      </c>
      <c r="L47" s="42">
        <f>K47</f>
        <v>85.236220472440948</v>
      </c>
      <c r="M47" s="264"/>
      <c r="N47" s="432"/>
      <c r="O47" s="409"/>
    </row>
    <row r="48" spans="1:15" ht="1.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4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99.4</v>
      </c>
      <c r="K60" s="42">
        <f>IF(J60/I60*100&gt;100,100,J60/I60*100)</f>
        <v>99.4</v>
      </c>
      <c r="L60" s="254">
        <f>(K60+K61+K62)/3</f>
        <v>99.8</v>
      </c>
      <c r="M60" s="256">
        <f>(L60+L63)/2</f>
        <v>99.9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8.6999999999999993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0.5</v>
      </c>
      <c r="J63" s="39">
        <v>0.5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5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99.1</v>
      </c>
      <c r="K68" s="42">
        <f>IF(J68/I68*100&gt;100,100,J68/I68*100)</f>
        <v>99.1</v>
      </c>
      <c r="L68" s="254">
        <f>(K68+K69+K70)/3</f>
        <v>99.7</v>
      </c>
      <c r="M68" s="256">
        <f>(L68+L71)/2</f>
        <v>92.468110236220468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11.1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5.08</v>
      </c>
      <c r="J71" s="39">
        <v>4.33</v>
      </c>
      <c r="K71" s="42">
        <f>IF(J71/I71*100&gt;100,100,J71/I71*100)</f>
        <v>85.236220472440948</v>
      </c>
      <c r="L71" s="42">
        <f>K71</f>
        <v>85.236220472440948</v>
      </c>
      <c r="M71" s="258"/>
      <c r="N71" s="415"/>
      <c r="O71" s="409"/>
    </row>
    <row r="72" spans="1:15" ht="66" customHeight="1" x14ac:dyDescent="0.25">
      <c r="A72" s="245">
        <v>6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99.1</v>
      </c>
      <c r="K72" s="42">
        <f>IF(J72/I72*100&gt;100,100,J72/I72*100)</f>
        <v>99.1</v>
      </c>
      <c r="L72" s="254">
        <f>(K72+K73+K74)/3</f>
        <v>99.7</v>
      </c>
      <c r="M72" s="256">
        <f>(L72+L75)/2</f>
        <v>99.85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8.1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2.2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90.5</v>
      </c>
      <c r="J75" s="39">
        <v>94.5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0.7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274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275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11.5</v>
      </c>
      <c r="K4" s="166">
        <f>IF(I4/J4*100&gt;100,100,I4/J4*100)</f>
        <v>100</v>
      </c>
      <c r="L4" s="430">
        <f>(K4+K5+K6)/3</f>
        <v>99.8</v>
      </c>
      <c r="M4" s="258">
        <f>(L4+L7)/2</f>
        <v>96.046341463414635</v>
      </c>
      <c r="N4" s="431" t="s">
        <v>23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99.4</v>
      </c>
      <c r="K5" s="42">
        <f t="shared" ref="K5:K49" si="0">IF(J5/I5*100&gt;100,100,J5/I5*100)</f>
        <v>99.4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80</v>
      </c>
      <c r="J6" s="39">
        <v>81.099999999999994</v>
      </c>
      <c r="K6" s="42">
        <f t="shared" si="0"/>
        <v>100</v>
      </c>
      <c r="L6" s="255"/>
      <c r="M6" s="264"/>
      <c r="N6" s="432"/>
      <c r="O6" s="408"/>
    </row>
    <row r="7" spans="1:15" ht="32.2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20.5</v>
      </c>
      <c r="J7" s="39">
        <v>18.920000000000002</v>
      </c>
      <c r="K7" s="42">
        <f t="shared" si="0"/>
        <v>92.292682926829272</v>
      </c>
      <c r="L7" s="42">
        <f>K7</f>
        <v>92.292682926829272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2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7.4</v>
      </c>
      <c r="K16" s="40">
        <f>IF(I16/J16*100&gt;100,100,I16/J16*100)</f>
        <v>100</v>
      </c>
      <c r="L16" s="254">
        <f>(K16+K17+K18)/3</f>
        <v>99.8</v>
      </c>
      <c r="M16" s="263">
        <f>(L16+L19)/2</f>
        <v>96.699999999999989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99.4</v>
      </c>
      <c r="K17" s="42">
        <f t="shared" si="0"/>
        <v>99.4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80</v>
      </c>
      <c r="J18" s="39">
        <v>81.099999999999994</v>
      </c>
      <c r="K18" s="42">
        <f t="shared" si="0"/>
        <v>100</v>
      </c>
      <c r="L18" s="255"/>
      <c r="M18" s="264"/>
      <c r="N18" s="432"/>
      <c r="O18" s="408"/>
    </row>
    <row r="19" spans="1:15" ht="30.7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1.25</v>
      </c>
      <c r="J19" s="39">
        <v>1.17</v>
      </c>
      <c r="K19" s="42">
        <f>IF(J19/I19*100&gt;100,100,J19/I19*100)</f>
        <v>93.6</v>
      </c>
      <c r="L19" s="42">
        <f>K19</f>
        <v>93.6</v>
      </c>
      <c r="M19" s="264"/>
      <c r="N19" s="432"/>
      <c r="O19" s="409"/>
    </row>
    <row r="20" spans="1:15" ht="84.75" customHeight="1" x14ac:dyDescent="0.25">
      <c r="A20" s="259">
        <v>3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>
        <v>15</v>
      </c>
      <c r="J20" s="39">
        <v>15.2</v>
      </c>
      <c r="K20" s="40">
        <f>IF(I20/J20*100&gt;100,100,I20/J20*100)</f>
        <v>98.684210526315795</v>
      </c>
      <c r="L20" s="254">
        <f>(K20+K21+K22)/3</f>
        <v>99.361403508771943</v>
      </c>
      <c r="M20" s="263">
        <f>(L20+L23)/2</f>
        <v>99.680701754385979</v>
      </c>
      <c r="N20" s="432"/>
      <c r="O20" s="410"/>
    </row>
    <row r="21" spans="1:15" ht="69.75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>
        <v>100</v>
      </c>
      <c r="J21" s="39">
        <v>99.4</v>
      </c>
      <c r="K21" s="42">
        <f t="shared" si="0"/>
        <v>99.4</v>
      </c>
      <c r="L21" s="255"/>
      <c r="M21" s="264"/>
      <c r="N21" s="432"/>
      <c r="O21" s="408"/>
    </row>
    <row r="22" spans="1:15" ht="84.75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>
        <v>80</v>
      </c>
      <c r="J22" s="39">
        <v>81.099999999999994</v>
      </c>
      <c r="K22" s="42">
        <f t="shared" si="0"/>
        <v>100</v>
      </c>
      <c r="L22" s="255"/>
      <c r="M22" s="264"/>
      <c r="N22" s="432"/>
      <c r="O22" s="408"/>
    </row>
    <row r="23" spans="1:15" ht="34.5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>
        <v>1</v>
      </c>
      <c r="J23" s="39">
        <v>1</v>
      </c>
      <c r="K23" s="42">
        <f t="shared" si="0"/>
        <v>100</v>
      </c>
      <c r="L23" s="42">
        <f>K23</f>
        <v>100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4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8.5</v>
      </c>
      <c r="K32" s="40">
        <f>IF(I32/J32*100&gt;100,100,I32/J32*100)</f>
        <v>100</v>
      </c>
      <c r="L32" s="254">
        <f>(K32+K33+K34)/3</f>
        <v>99.8</v>
      </c>
      <c r="M32" s="263">
        <f>(L32+L35)/2</f>
        <v>97.848955916473315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99.4</v>
      </c>
      <c r="K33" s="42">
        <f t="shared" si="0"/>
        <v>99.4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80.8</v>
      </c>
      <c r="J34" s="39">
        <v>81.099999999999994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107.75</v>
      </c>
      <c r="J35" s="39">
        <v>103.33</v>
      </c>
      <c r="K35" s="42">
        <f t="shared" si="0"/>
        <v>95.897911832946633</v>
      </c>
      <c r="L35" s="42">
        <f>K35</f>
        <v>95.897911832946633</v>
      </c>
      <c r="M35" s="264"/>
      <c r="N35" s="432"/>
      <c r="O35" s="409"/>
    </row>
    <row r="36" spans="1:15" ht="86.2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customHeight="1" x14ac:dyDescent="0.25">
      <c r="A40" s="245">
        <v>5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>
        <v>10</v>
      </c>
      <c r="J40" s="39">
        <v>7.2</v>
      </c>
      <c r="K40" s="40">
        <f>IF(I40/J40*100&gt;100,100,I40/J40*100)</f>
        <v>100</v>
      </c>
      <c r="L40" s="254">
        <f>(K40+K41+K42)/3</f>
        <v>99.8</v>
      </c>
      <c r="M40" s="263">
        <f>(L40+L43)/2</f>
        <v>97.408771929824553</v>
      </c>
      <c r="N40" s="432"/>
      <c r="O40" s="410"/>
    </row>
    <row r="41" spans="1:15" ht="70.5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>
        <v>100</v>
      </c>
      <c r="J41" s="39">
        <v>99.4</v>
      </c>
      <c r="K41" s="42">
        <f t="shared" si="0"/>
        <v>99.4</v>
      </c>
      <c r="L41" s="255"/>
      <c r="M41" s="264"/>
      <c r="N41" s="432"/>
      <c r="O41" s="408"/>
    </row>
    <row r="42" spans="1:15" ht="84.75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>
        <v>80</v>
      </c>
      <c r="J42" s="39">
        <v>81.099999999999994</v>
      </c>
      <c r="K42" s="42">
        <f t="shared" si="0"/>
        <v>100</v>
      </c>
      <c r="L42" s="255"/>
      <c r="M42" s="264"/>
      <c r="N42" s="432"/>
      <c r="O42" s="408"/>
    </row>
    <row r="43" spans="1:15" ht="36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>
        <v>28.5</v>
      </c>
      <c r="J43" s="39">
        <v>27.08</v>
      </c>
      <c r="K43" s="42">
        <f t="shared" si="0"/>
        <v>95.017543859649109</v>
      </c>
      <c r="L43" s="42">
        <f>K43</f>
        <v>95.017543859649109</v>
      </c>
      <c r="M43" s="264"/>
      <c r="N43" s="432"/>
      <c r="O43" s="409"/>
    </row>
    <row r="44" spans="1:15" ht="0.75" hidden="1" customHeight="1" x14ac:dyDescent="0.25">
      <c r="A44" s="259">
        <v>11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/>
      <c r="J44" s="39"/>
      <c r="K44" s="40" t="e">
        <f>IF(I44/J44*100&gt;100,100,I44/J44*100)</f>
        <v>#DIV/0!</v>
      </c>
      <c r="L44" s="254" t="e">
        <f>(K44+K45+K46)/3</f>
        <v>#DIV/0!</v>
      </c>
      <c r="M44" s="263" t="e">
        <f>(L44+L47)/2</f>
        <v>#DIV/0!</v>
      </c>
      <c r="N44" s="432"/>
      <c r="O44" s="410"/>
    </row>
    <row r="45" spans="1:15" ht="66" hidden="1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/>
      <c r="J45" s="39"/>
      <c r="K45" s="42" t="e">
        <f t="shared" si="0"/>
        <v>#DIV/0!</v>
      </c>
      <c r="L45" s="255"/>
      <c r="M45" s="264"/>
      <c r="N45" s="432"/>
      <c r="O45" s="408"/>
    </row>
    <row r="46" spans="1:15" ht="84.75" hidden="1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/>
      <c r="J46" s="39"/>
      <c r="K46" s="42" t="e">
        <f t="shared" si="0"/>
        <v>#DIV/0!</v>
      </c>
      <c r="L46" s="255"/>
      <c r="M46" s="264"/>
      <c r="N46" s="432"/>
      <c r="O46" s="408"/>
    </row>
    <row r="47" spans="1:15" ht="36" hidden="1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/>
      <c r="J47" s="39"/>
      <c r="K47" s="42" t="e">
        <f t="shared" si="0"/>
        <v>#DIV/0!</v>
      </c>
      <c r="L47" s="42" t="e">
        <f>K47</f>
        <v>#DIV/0!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customHeight="1" x14ac:dyDescent="0.25">
      <c r="A56" s="245">
        <v>6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>
        <v>100</v>
      </c>
      <c r="J56" s="39">
        <v>99.4</v>
      </c>
      <c r="K56" s="42">
        <f>IF(J56/I56*100&gt;100,100,J56/I56*100)</f>
        <v>99.4</v>
      </c>
      <c r="L56" s="254">
        <f>(K56+K57+K58)/3</f>
        <v>99.361403508771943</v>
      </c>
      <c r="M56" s="256">
        <f>(L56+L59)/2</f>
        <v>99.680701754385979</v>
      </c>
      <c r="N56" s="414"/>
      <c r="O56" s="408"/>
    </row>
    <row r="57" spans="1:15" ht="86.25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>
        <v>15</v>
      </c>
      <c r="J57" s="39">
        <v>15.2</v>
      </c>
      <c r="K57" s="40">
        <f>IF(I57/J57*100&gt;100,100,I57/J57*100)</f>
        <v>98.684210526315795</v>
      </c>
      <c r="L57" s="255"/>
      <c r="M57" s="257"/>
      <c r="N57" s="415"/>
      <c r="O57" s="408"/>
    </row>
    <row r="58" spans="1:15" ht="5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>
        <v>100</v>
      </c>
      <c r="J58" s="39">
        <v>100</v>
      </c>
      <c r="K58" s="42">
        <f>IF(J58/I58*100&gt;100,100,J58/I58*100)</f>
        <v>100</v>
      </c>
      <c r="L58" s="255"/>
      <c r="M58" s="257"/>
      <c r="N58" s="415"/>
      <c r="O58" s="408"/>
    </row>
    <row r="59" spans="1:15" ht="39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>
        <v>1</v>
      </c>
      <c r="J59" s="39">
        <v>1</v>
      </c>
      <c r="K59" s="42">
        <f>IF(J59/I59*100&gt;100,100,J59/I59*100)</f>
        <v>100</v>
      </c>
      <c r="L59" s="42">
        <f>K59</f>
        <v>100</v>
      </c>
      <c r="M59" s="258"/>
      <c r="N59" s="415"/>
      <c r="O59" s="409"/>
    </row>
    <row r="60" spans="1:15" ht="68.25" customHeight="1" x14ac:dyDescent="0.25">
      <c r="A60" s="259">
        <v>7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99.4</v>
      </c>
      <c r="K60" s="42">
        <f>IF(J60/I60*100&gt;100,100,J60/I60*100)</f>
        <v>99.4</v>
      </c>
      <c r="L60" s="254">
        <f>(K60+K61+K62)/3</f>
        <v>99.8</v>
      </c>
      <c r="M60" s="256">
        <f>(L60+L63)/2</f>
        <v>96.699999999999989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7.4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7.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1.25</v>
      </c>
      <c r="J63" s="39">
        <v>1.17</v>
      </c>
      <c r="K63" s="42">
        <f>IF(J63/I63*100&gt;100,100,J63/I63*100)</f>
        <v>93.6</v>
      </c>
      <c r="L63" s="42">
        <f>K63</f>
        <v>93.6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hidden="1" customHeight="1" x14ac:dyDescent="0.25">
      <c r="A68" s="259">
        <v>17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/>
      <c r="J68" s="39"/>
      <c r="K68" s="42" t="e">
        <f>IF(J68/I68*100&gt;100,100,J68/I68*100)</f>
        <v>#DIV/0!</v>
      </c>
      <c r="L68" s="254" t="e">
        <f>(K68+K69+K70)/3</f>
        <v>#DIV/0!</v>
      </c>
      <c r="M68" s="256" t="e">
        <f>(L68+L71)/2</f>
        <v>#DIV/0!</v>
      </c>
      <c r="N68" s="415"/>
      <c r="O68" s="410"/>
    </row>
    <row r="69" spans="1:15" ht="84" hidden="1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/>
      <c r="J69" s="39"/>
      <c r="K69" s="40" t="e">
        <f>IF(I69/J69*100&gt;100,100,I69/J69*100)</f>
        <v>#DIV/0!</v>
      </c>
      <c r="L69" s="255"/>
      <c r="M69" s="257"/>
      <c r="N69" s="415"/>
      <c r="O69" s="408"/>
    </row>
    <row r="70" spans="1:15" ht="51.75" hidden="1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/>
      <c r="J70" s="39"/>
      <c r="K70" s="42" t="e">
        <f>IF(J70/I70*100&gt;100,100,J70/I70*100)</f>
        <v>#DIV/0!</v>
      </c>
      <c r="L70" s="255"/>
      <c r="M70" s="257"/>
      <c r="N70" s="415"/>
      <c r="O70" s="408"/>
    </row>
    <row r="71" spans="1:15" ht="39" hidden="1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/>
      <c r="J71" s="39"/>
      <c r="K71" s="42" t="e">
        <f>IF(J71/I71*100&gt;100,100,J71/I71*100)</f>
        <v>#DIV/0!</v>
      </c>
      <c r="L71" s="42" t="e">
        <f>K71</f>
        <v>#DIV/0!</v>
      </c>
      <c r="M71" s="258"/>
      <c r="N71" s="415"/>
      <c r="O71" s="409"/>
    </row>
    <row r="72" spans="1:15" ht="66" customHeight="1" x14ac:dyDescent="0.25">
      <c r="A72" s="245">
        <v>8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99.4</v>
      </c>
      <c r="K72" s="42">
        <f>IF(J72/I72*100&gt;100,100,J72/I72*100)</f>
        <v>99.4</v>
      </c>
      <c r="L72" s="254">
        <f>(K72+K73+K74)/3</f>
        <v>99.8</v>
      </c>
      <c r="M72" s="256">
        <f>(L72+L75)/2</f>
        <v>97.560818713450288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8.9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1.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128.25</v>
      </c>
      <c r="J75" s="39">
        <v>122.25</v>
      </c>
      <c r="K75" s="42">
        <f>IF(J75/I75*100&gt;100,100,J75/I75*100)</f>
        <v>95.32163742690058</v>
      </c>
      <c r="L75" s="42">
        <f>K75</f>
        <v>95.32163742690058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customHeight="1" x14ac:dyDescent="0.25">
      <c r="A80" s="245">
        <v>9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>
        <v>100</v>
      </c>
      <c r="J80" s="39">
        <v>99.4</v>
      </c>
      <c r="K80" s="42">
        <f>IF(J80/I80*100&gt;100,100,J80/I80*100)</f>
        <v>99.4</v>
      </c>
      <c r="L80" s="254">
        <f>(K80+K81+K82)/3</f>
        <v>99.8</v>
      </c>
      <c r="M80" s="256">
        <f>(L80+L83)/2</f>
        <v>97.408771929824553</v>
      </c>
      <c r="N80" s="415"/>
      <c r="O80" s="410"/>
    </row>
    <row r="81" spans="1:15" ht="83.25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>
        <v>10</v>
      </c>
      <c r="J81" s="39">
        <v>7.2</v>
      </c>
      <c r="K81" s="40">
        <f>IF(I81/J81*100&gt;100,100,I81/J81*100)</f>
        <v>100</v>
      </c>
      <c r="L81" s="255"/>
      <c r="M81" s="257"/>
      <c r="N81" s="415"/>
      <c r="O81" s="408"/>
    </row>
    <row r="82" spans="1:15" ht="52.5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>
        <v>100</v>
      </c>
      <c r="J82" s="39">
        <v>100</v>
      </c>
      <c r="K82" s="42">
        <f>IF(J82/I82*100&gt;100,100,J82/I82*100)</f>
        <v>100</v>
      </c>
      <c r="L82" s="255"/>
      <c r="M82" s="257"/>
      <c r="N82" s="415"/>
      <c r="O82" s="408"/>
    </row>
    <row r="83" spans="1:15" ht="33.75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>
        <v>28.5</v>
      </c>
      <c r="J83" s="39">
        <v>27.08</v>
      </c>
      <c r="K83" s="42">
        <f>IF(J83/I83*100&gt;100,100,J83/I83*100)</f>
        <v>95.017543859649109</v>
      </c>
      <c r="L83" s="42">
        <f>K83</f>
        <v>95.017543859649109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24.7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276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48" hidden="1" customHeight="1" x14ac:dyDescent="0.25">
      <c r="A4" s="259">
        <v>1</v>
      </c>
      <c r="B4" s="427" t="s">
        <v>277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41.2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1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0</v>
      </c>
      <c r="K24" s="40">
        <v>100</v>
      </c>
      <c r="L24" s="254">
        <f>(K24+K25+K26)/3</f>
        <v>100</v>
      </c>
      <c r="M24" s="263">
        <f>(L24+L27)/2</f>
        <v>100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100</v>
      </c>
      <c r="K25" s="42">
        <f t="shared" si="0"/>
        <v>100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80</v>
      </c>
      <c r="K26" s="42">
        <f t="shared" si="0"/>
        <v>100</v>
      </c>
      <c r="L26" s="255"/>
      <c r="M26" s="264"/>
      <c r="N26" s="432"/>
      <c r="O26" s="408"/>
    </row>
    <row r="27" spans="1:15" ht="33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0.25</v>
      </c>
      <c r="J27" s="39">
        <v>0.25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5.9</v>
      </c>
      <c r="K32" s="40">
        <f>IF(I32/J32*100&gt;100,100,I32/J32*100)</f>
        <v>100</v>
      </c>
      <c r="L32" s="254">
        <f>(K32+K33+K34)/3</f>
        <v>100</v>
      </c>
      <c r="M32" s="263">
        <f>(L32+L35)/2</f>
        <v>99.672727272727272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78.3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178.75</v>
      </c>
      <c r="J35" s="39">
        <v>177.58</v>
      </c>
      <c r="K35" s="42">
        <f t="shared" si="0"/>
        <v>99.345454545454544</v>
      </c>
      <c r="L35" s="42">
        <f>K35</f>
        <v>99.345454545454544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5.8</v>
      </c>
      <c r="K44" s="40">
        <f>IF(I44/J44*100&gt;100,100,I44/J44*100)</f>
        <v>100</v>
      </c>
      <c r="L44" s="254">
        <f>(K44+K45+K46)/3</f>
        <v>100</v>
      </c>
      <c r="M44" s="263">
        <f>(L44+L47)/2</f>
        <v>95.800000000000011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78.3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5</v>
      </c>
      <c r="J47" s="39">
        <v>4.58</v>
      </c>
      <c r="K47" s="42">
        <f t="shared" si="0"/>
        <v>91.600000000000009</v>
      </c>
      <c r="L47" s="42">
        <f>K47</f>
        <v>91.600000000000009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4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0</v>
      </c>
      <c r="K61" s="40"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0.25</v>
      </c>
      <c r="J63" s="39">
        <v>0.25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5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95.800000000000011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5.8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5</v>
      </c>
      <c r="J71" s="39">
        <v>4.58</v>
      </c>
      <c r="K71" s="42">
        <f>IF(J71/I71*100&gt;100,100,J71/I71*100)</f>
        <v>91.600000000000009</v>
      </c>
      <c r="L71" s="42">
        <f>K71</f>
        <v>91.600000000000009</v>
      </c>
      <c r="M71" s="258"/>
      <c r="N71" s="415"/>
      <c r="O71" s="409"/>
    </row>
    <row r="72" spans="1:15" ht="66" customHeight="1" x14ac:dyDescent="0.25">
      <c r="A72" s="245">
        <v>6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100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6.3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205.25</v>
      </c>
      <c r="J75" s="39">
        <v>209.08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45.7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278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43.5" hidden="1" customHeight="1" x14ac:dyDescent="0.25">
      <c r="A4" s="259">
        <v>1</v>
      </c>
      <c r="B4" s="427" t="s">
        <v>279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46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35.2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9.4</v>
      </c>
      <c r="K32" s="40">
        <f>IF(I32/J32*100&gt;100,100,I32/J32*100)</f>
        <v>100</v>
      </c>
      <c r="L32" s="254">
        <f>(K32+K33+K34)/3</f>
        <v>98.333333333333329</v>
      </c>
      <c r="M32" s="263">
        <f>(L32+L35)/2</f>
        <v>97.27713178294573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95</v>
      </c>
      <c r="K33" s="42">
        <f t="shared" si="0"/>
        <v>95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67.599999999999994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86</v>
      </c>
      <c r="J35" s="39">
        <v>82.75</v>
      </c>
      <c r="K35" s="42">
        <f t="shared" si="0"/>
        <v>96.220930232558146</v>
      </c>
      <c r="L35" s="42">
        <f>K35</f>
        <v>96.220930232558146</v>
      </c>
      <c r="M35" s="264"/>
      <c r="N35" s="432"/>
      <c r="O35" s="409"/>
    </row>
    <row r="36" spans="1:15" ht="86.25" customHeight="1" x14ac:dyDescent="0.25">
      <c r="A36" s="259">
        <v>2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>
        <v>15</v>
      </c>
      <c r="J36" s="39">
        <v>10.7</v>
      </c>
      <c r="K36" s="40">
        <f>IF(I36/J36*100&gt;100,100,I36/J36*100)</f>
        <v>100</v>
      </c>
      <c r="L36" s="254">
        <f>(K36+K37+K38)/3</f>
        <v>98.333333333333329</v>
      </c>
      <c r="M36" s="263">
        <f>(L36+L39)/2</f>
        <v>94.479166666666657</v>
      </c>
      <c r="N36" s="432"/>
      <c r="O36" s="411"/>
    </row>
    <row r="37" spans="1:15" ht="67.5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>
        <v>100</v>
      </c>
      <c r="J37" s="39">
        <v>95</v>
      </c>
      <c r="K37" s="42">
        <f t="shared" si="0"/>
        <v>95</v>
      </c>
      <c r="L37" s="255"/>
      <c r="M37" s="264"/>
      <c r="N37" s="432"/>
      <c r="O37" s="412"/>
    </row>
    <row r="38" spans="1:15" ht="82.5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>
        <v>55</v>
      </c>
      <c r="J38" s="39">
        <v>58.3</v>
      </c>
      <c r="K38" s="42">
        <f t="shared" si="0"/>
        <v>100</v>
      </c>
      <c r="L38" s="255"/>
      <c r="M38" s="264"/>
      <c r="N38" s="432"/>
      <c r="O38" s="412"/>
    </row>
    <row r="39" spans="1:15" ht="34.5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>
        <v>8</v>
      </c>
      <c r="J39" s="39">
        <v>7.25</v>
      </c>
      <c r="K39" s="42">
        <f t="shared" si="0"/>
        <v>90.625</v>
      </c>
      <c r="L39" s="42">
        <f>K39</f>
        <v>90.625</v>
      </c>
      <c r="M39" s="264"/>
      <c r="N39" s="432"/>
      <c r="O39" s="413"/>
    </row>
    <row r="40" spans="1:15" ht="0.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12.5</v>
      </c>
      <c r="K44" s="40">
        <f>IF(I44/J44*100&gt;100,100,I44/J44*100)</f>
        <v>100</v>
      </c>
      <c r="L44" s="254">
        <f>(K44+K45+K46)/3</f>
        <v>98.333333333333329</v>
      </c>
      <c r="M44" s="263">
        <f>(L44+L47)/2</f>
        <v>99.166666666666657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95</v>
      </c>
      <c r="K45" s="42">
        <f t="shared" si="0"/>
        <v>95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55.6</v>
      </c>
      <c r="K46" s="42">
        <f t="shared" si="0"/>
        <v>100</v>
      </c>
      <c r="L46" s="255"/>
      <c r="M46" s="264"/>
      <c r="N46" s="432"/>
      <c r="O46" s="408"/>
    </row>
    <row r="47" spans="1:15" ht="34.5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0.25</v>
      </c>
      <c r="J47" s="39">
        <v>0.25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0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customHeight="1" x14ac:dyDescent="0.25">
      <c r="A52" s="259">
        <v>4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7.7</v>
      </c>
      <c r="K52" s="40">
        <f>IF(I52/J52*100&gt;100,100,I52/J52*100)</f>
        <v>100</v>
      </c>
      <c r="L52" s="254">
        <f>(K52+K53+K54)/3</f>
        <v>98.333333333333329</v>
      </c>
      <c r="M52" s="263">
        <f>(L52+L55)/2</f>
        <v>99.166666666666657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95</v>
      </c>
      <c r="K53" s="42">
        <f>IF(J53/I53*100&gt;100,100,J53/I53*100)</f>
        <v>95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75</v>
      </c>
      <c r="K54" s="42">
        <f>IF(J54/I54*100&gt;100,100,J54/I54*100)</f>
        <v>100</v>
      </c>
      <c r="L54" s="255"/>
      <c r="M54" s="264"/>
      <c r="N54" s="432"/>
      <c r="O54" s="408"/>
    </row>
    <row r="55" spans="1:15" ht="37.5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1.25</v>
      </c>
      <c r="J55" s="39">
        <v>1.33</v>
      </c>
      <c r="K55" s="42">
        <f>IF(J55/I55*100&gt;100,100,J55/I55*100)</f>
        <v>100</v>
      </c>
      <c r="L55" s="42">
        <f>K55</f>
        <v>100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5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95</v>
      </c>
      <c r="K68" s="42">
        <f>IF(J68/I68*100&gt;100,100,J68/I68*100)</f>
        <v>95</v>
      </c>
      <c r="L68" s="254">
        <f>(K68+K69+K70)/3</f>
        <v>98.333333333333329</v>
      </c>
      <c r="M68" s="256">
        <f>(L68+L71)/2</f>
        <v>99.166666666666657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12.5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0.25</v>
      </c>
      <c r="J71" s="39">
        <v>0.25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6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95</v>
      </c>
      <c r="K72" s="42">
        <f>IF(J72/I72*100&gt;100,100,J72/I72*100)</f>
        <v>95</v>
      </c>
      <c r="L72" s="254">
        <f>(K72+K73+K74)/3</f>
        <v>98.333333333333329</v>
      </c>
      <c r="M72" s="256">
        <f>(L72+L75)/2</f>
        <v>97.27713178294573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9.4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86</v>
      </c>
      <c r="J75" s="39">
        <v>82.75</v>
      </c>
      <c r="K75" s="42">
        <f>IF(J75/I75*100&gt;100,100,J75/I75*100)</f>
        <v>96.220930232558146</v>
      </c>
      <c r="L75" s="42">
        <f>K75</f>
        <v>96.220930232558146</v>
      </c>
      <c r="M75" s="258"/>
      <c r="N75" s="415"/>
      <c r="O75" s="409"/>
    </row>
    <row r="76" spans="1:15" ht="68.25" customHeight="1" x14ac:dyDescent="0.25">
      <c r="A76" s="259">
        <v>7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>
        <v>100</v>
      </c>
      <c r="J76" s="39">
        <v>95</v>
      </c>
      <c r="K76" s="42">
        <f>IF(J76/I76*100&gt;100,100,J76/I76*100)</f>
        <v>95</v>
      </c>
      <c r="L76" s="254">
        <f>(K76+K77+K78)/3</f>
        <v>98.333333333333329</v>
      </c>
      <c r="M76" s="256">
        <f>(L76+L79)/2</f>
        <v>94.479166666666657</v>
      </c>
      <c r="N76" s="415"/>
      <c r="O76" s="411"/>
    </row>
    <row r="77" spans="1:15" ht="84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>
        <v>15</v>
      </c>
      <c r="J77" s="39">
        <v>10.7</v>
      </c>
      <c r="K77" s="40">
        <f>IF(I77/J77*100&gt;100,100,I77/J77*100)</f>
        <v>100</v>
      </c>
      <c r="L77" s="255"/>
      <c r="M77" s="257"/>
      <c r="N77" s="415"/>
      <c r="O77" s="412"/>
    </row>
    <row r="78" spans="1:15" ht="50.25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>
        <v>100</v>
      </c>
      <c r="J78" s="39">
        <v>100</v>
      </c>
      <c r="K78" s="42">
        <f>IF(J78/I78*100&gt;100,100,J78/I78*100)</f>
        <v>100</v>
      </c>
      <c r="L78" s="255"/>
      <c r="M78" s="257"/>
      <c r="N78" s="415"/>
      <c r="O78" s="412"/>
    </row>
    <row r="79" spans="1:15" ht="30.75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>
        <v>8</v>
      </c>
      <c r="J79" s="39">
        <v>7.25</v>
      </c>
      <c r="K79" s="42">
        <f>IF(J79/I79*100&gt;100,100,J79/I79*100)</f>
        <v>90.625</v>
      </c>
      <c r="L79" s="42">
        <f>K79</f>
        <v>90.625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customHeight="1" x14ac:dyDescent="0.25">
      <c r="A92" s="259">
        <v>8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95</v>
      </c>
      <c r="K92" s="11">
        <f>IF(J92/I92*100&gt;100,100,J92/I92*100)</f>
        <v>95</v>
      </c>
      <c r="L92" s="216">
        <f>(K92+K93+K94)/3</f>
        <v>98.333333333333329</v>
      </c>
      <c r="M92" s="275">
        <f>(L92+L95)/2</f>
        <v>99.166666666666657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7.7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1.25</v>
      </c>
      <c r="J95" s="39">
        <v>1.33</v>
      </c>
      <c r="K95" s="11">
        <f>IF(J95/I95*100&gt;100,100,J95/I95*100)</f>
        <v>100</v>
      </c>
      <c r="L95" s="11">
        <f>K95</f>
        <v>100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O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1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280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.7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38.25" hidden="1" customHeight="1" x14ac:dyDescent="0.25">
      <c r="A4" s="259">
        <v>1</v>
      </c>
      <c r="B4" s="427" t="s">
        <v>281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36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27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4.7</v>
      </c>
      <c r="K32" s="40">
        <f>IF(I32/J32*100&gt;100,100,I32/J32*100)</f>
        <v>100</v>
      </c>
      <c r="L32" s="254">
        <f>(K32+K33+K34)/3</f>
        <v>100</v>
      </c>
      <c r="M32" s="263">
        <f>(L32+L35)/2</f>
        <v>99.726775956284143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100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91.5</v>
      </c>
      <c r="J35" s="39">
        <v>91</v>
      </c>
      <c r="K35" s="42">
        <f t="shared" si="0"/>
        <v>99.453551912568301</v>
      </c>
      <c r="L35" s="42">
        <f>K35</f>
        <v>99.453551912568301</v>
      </c>
      <c r="M35" s="264"/>
      <c r="N35" s="432"/>
      <c r="O35" s="409"/>
    </row>
    <row r="36" spans="1:15" ht="86.25" customHeight="1" x14ac:dyDescent="0.25">
      <c r="A36" s="259">
        <v>2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>
        <v>15</v>
      </c>
      <c r="J36" s="39">
        <v>5.6</v>
      </c>
      <c r="K36" s="40">
        <f>IF(I36/J36*100&gt;100,100,I36/J36*100)</f>
        <v>100</v>
      </c>
      <c r="L36" s="254">
        <f>(K36+K37+K38)/3</f>
        <v>100</v>
      </c>
      <c r="M36" s="263">
        <f>(L36+L39)/2</f>
        <v>100</v>
      </c>
      <c r="N36" s="432"/>
      <c r="O36" s="411"/>
    </row>
    <row r="37" spans="1:15" ht="67.5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>
        <v>100</v>
      </c>
      <c r="J37" s="39">
        <v>100</v>
      </c>
      <c r="K37" s="42">
        <f t="shared" si="0"/>
        <v>100</v>
      </c>
      <c r="L37" s="255"/>
      <c r="M37" s="264"/>
      <c r="N37" s="432"/>
      <c r="O37" s="412"/>
    </row>
    <row r="38" spans="1:15" ht="82.5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>
        <v>55</v>
      </c>
      <c r="J38" s="39">
        <v>100</v>
      </c>
      <c r="K38" s="42">
        <f t="shared" si="0"/>
        <v>100</v>
      </c>
      <c r="L38" s="255"/>
      <c r="M38" s="264"/>
      <c r="N38" s="432"/>
      <c r="O38" s="412"/>
    </row>
    <row r="39" spans="1:15" ht="34.5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>
        <v>13.5</v>
      </c>
      <c r="J39" s="39">
        <v>13.5</v>
      </c>
      <c r="K39" s="42">
        <f t="shared" si="0"/>
        <v>100</v>
      </c>
      <c r="L39" s="42">
        <f>K39</f>
        <v>100</v>
      </c>
      <c r="M39" s="264"/>
      <c r="N39" s="432"/>
      <c r="O39" s="413"/>
    </row>
    <row r="40" spans="1:15" ht="0.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10.6</v>
      </c>
      <c r="K44" s="40">
        <f>IF(I44/J44*100&gt;100,100,I44/J44*100)</f>
        <v>100</v>
      </c>
      <c r="L44" s="254">
        <f>(K44+K45+K46)/3</f>
        <v>100</v>
      </c>
      <c r="M44" s="263">
        <f>(L44+L47)/2</f>
        <v>97.814207650273218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100</v>
      </c>
      <c r="K46" s="42">
        <f t="shared" si="0"/>
        <v>100</v>
      </c>
      <c r="L46" s="255"/>
      <c r="M46" s="264"/>
      <c r="N46" s="432"/>
      <c r="O46" s="408"/>
    </row>
    <row r="47" spans="1:15" ht="34.5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1.83</v>
      </c>
      <c r="J47" s="39">
        <v>1.75</v>
      </c>
      <c r="K47" s="42">
        <f t="shared" si="0"/>
        <v>95.628415300546436</v>
      </c>
      <c r="L47" s="42">
        <f>K47</f>
        <v>95.628415300546436</v>
      </c>
      <c r="M47" s="264"/>
      <c r="N47" s="432"/>
      <c r="O47" s="409"/>
    </row>
    <row r="48" spans="1:15" ht="80.2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4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97.814207650273218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10.6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1.83</v>
      </c>
      <c r="J71" s="39">
        <v>1.75</v>
      </c>
      <c r="K71" s="42">
        <f>IF(J71/I71*100&gt;100,100,J71/I71*100)</f>
        <v>95.628415300546436</v>
      </c>
      <c r="L71" s="42">
        <f>K71</f>
        <v>95.628415300546436</v>
      </c>
      <c r="M71" s="258"/>
      <c r="N71" s="415"/>
      <c r="O71" s="409"/>
    </row>
    <row r="72" spans="1:15" ht="66" customHeight="1" x14ac:dyDescent="0.25">
      <c r="A72" s="245">
        <v>5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99.726775956284143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4.7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91.5</v>
      </c>
      <c r="J75" s="39">
        <v>91</v>
      </c>
      <c r="K75" s="42">
        <f>IF(J75/I75*100&gt;100,100,J75/I75*100)</f>
        <v>99.453551912568301</v>
      </c>
      <c r="L75" s="42">
        <f>K75</f>
        <v>99.453551912568301</v>
      </c>
      <c r="M75" s="258"/>
      <c r="N75" s="415"/>
      <c r="O75" s="409"/>
    </row>
    <row r="76" spans="1:15" ht="68.25" customHeight="1" x14ac:dyDescent="0.25">
      <c r="A76" s="259">
        <v>6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>
        <v>100</v>
      </c>
      <c r="J76" s="39">
        <v>100</v>
      </c>
      <c r="K76" s="42">
        <f>IF(J76/I76*100&gt;100,100,J76/I76*100)</f>
        <v>100</v>
      </c>
      <c r="L76" s="254">
        <f>(K76+K77+K78)/3</f>
        <v>100</v>
      </c>
      <c r="M76" s="256">
        <f>(L76+L79)/2</f>
        <v>100</v>
      </c>
      <c r="N76" s="415"/>
      <c r="O76" s="411"/>
    </row>
    <row r="77" spans="1:15" ht="84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>
        <v>15</v>
      </c>
      <c r="J77" s="39">
        <v>5.6</v>
      </c>
      <c r="K77" s="40">
        <f>IF(I77/J77*100&gt;100,100,I77/J77*100)</f>
        <v>100</v>
      </c>
      <c r="L77" s="255"/>
      <c r="M77" s="257"/>
      <c r="N77" s="415"/>
      <c r="O77" s="412"/>
    </row>
    <row r="78" spans="1:15" ht="50.25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>
        <v>100</v>
      </c>
      <c r="J78" s="39">
        <v>100</v>
      </c>
      <c r="K78" s="42">
        <f>IF(J78/I78*100&gt;100,100,J78/I78*100)</f>
        <v>100</v>
      </c>
      <c r="L78" s="255"/>
      <c r="M78" s="257"/>
      <c r="N78" s="415"/>
      <c r="O78" s="412"/>
    </row>
    <row r="79" spans="1:15" ht="31.5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>
        <v>13.5</v>
      </c>
      <c r="J79" s="39">
        <v>13.5</v>
      </c>
      <c r="K79" s="42">
        <f>IF(J79/I79*100&gt;100,100,J79/I79*100)</f>
        <v>100</v>
      </c>
      <c r="L79" s="42">
        <f>K79</f>
        <v>100</v>
      </c>
      <c r="M79" s="258"/>
      <c r="N79" s="415"/>
      <c r="O79" s="413"/>
    </row>
    <row r="80" spans="1:15" ht="33.75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282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54.75" hidden="1" customHeight="1" x14ac:dyDescent="0.25">
      <c r="A4" s="259">
        <v>1</v>
      </c>
      <c r="B4" s="427" t="s">
        <v>283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customHeight="1" x14ac:dyDescent="0.25">
      <c r="A20" s="259">
        <v>1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>
        <v>15</v>
      </c>
      <c r="J20" s="39">
        <v>0</v>
      </c>
      <c r="K20" s="40">
        <v>100</v>
      </c>
      <c r="L20" s="254">
        <f>(K20+K21+K22)/3</f>
        <v>99.466666666666654</v>
      </c>
      <c r="M20" s="263">
        <f>(L20+L23)/2</f>
        <v>99.73333333333332</v>
      </c>
      <c r="N20" s="432"/>
      <c r="O20" s="410"/>
    </row>
    <row r="21" spans="1:15" ht="69.75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>
        <v>100</v>
      </c>
      <c r="J21" s="39">
        <v>98.4</v>
      </c>
      <c r="K21" s="42">
        <f t="shared" si="0"/>
        <v>98.4</v>
      </c>
      <c r="L21" s="255"/>
      <c r="M21" s="264"/>
      <c r="N21" s="432"/>
      <c r="O21" s="408"/>
    </row>
    <row r="22" spans="1:15" ht="84.75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>
        <v>55</v>
      </c>
      <c r="J22" s="39">
        <v>60.4</v>
      </c>
      <c r="K22" s="42">
        <f t="shared" si="0"/>
        <v>100</v>
      </c>
      <c r="L22" s="255"/>
      <c r="M22" s="264"/>
      <c r="N22" s="432"/>
      <c r="O22" s="408"/>
    </row>
    <row r="23" spans="1:15" ht="36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>
        <v>1</v>
      </c>
      <c r="J23" s="39">
        <v>1</v>
      </c>
      <c r="K23" s="42">
        <f t="shared" si="0"/>
        <v>100</v>
      </c>
      <c r="L23" s="42">
        <f>K23</f>
        <v>100</v>
      </c>
      <c r="M23" s="264"/>
      <c r="N23" s="432"/>
      <c r="O23" s="409"/>
    </row>
    <row r="24" spans="1:15" ht="85.5" customHeight="1" x14ac:dyDescent="0.25">
      <c r="A24" s="245">
        <v>2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0</v>
      </c>
      <c r="K24" s="40">
        <v>100</v>
      </c>
      <c r="L24" s="254">
        <f>(K24+K25+K26)/3</f>
        <v>100</v>
      </c>
      <c r="M24" s="263">
        <f>(L24+L27)/2</f>
        <v>100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100</v>
      </c>
      <c r="K25" s="42">
        <f t="shared" si="0"/>
        <v>100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60.6</v>
      </c>
      <c r="K26" s="42">
        <f t="shared" si="0"/>
        <v>100</v>
      </c>
      <c r="L26" s="255"/>
      <c r="M26" s="264"/>
      <c r="N26" s="432"/>
      <c r="O26" s="408"/>
    </row>
    <row r="27" spans="1:15" ht="34.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0.25</v>
      </c>
      <c r="J27" s="39">
        <v>0.25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5</v>
      </c>
      <c r="K32" s="40">
        <f>IF(I32/J32*100&gt;100,100,I32/J32*100)</f>
        <v>100</v>
      </c>
      <c r="L32" s="254">
        <f>(K32+K33+K34)/3</f>
        <v>100</v>
      </c>
      <c r="M32" s="263">
        <f>(L32+L35)/2</f>
        <v>98.942180094786721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60.4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263.75</v>
      </c>
      <c r="J35" s="39">
        <v>258.17</v>
      </c>
      <c r="K35" s="42">
        <f t="shared" si="0"/>
        <v>97.884360189573457</v>
      </c>
      <c r="L35" s="42">
        <f>K35</f>
        <v>97.884360189573457</v>
      </c>
      <c r="M35" s="264"/>
      <c r="N35" s="432"/>
      <c r="O35" s="409"/>
    </row>
    <row r="36" spans="1:15" ht="86.25" customHeight="1" x14ac:dyDescent="0.25">
      <c r="A36" s="259">
        <v>4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>
        <v>15</v>
      </c>
      <c r="J36" s="39">
        <v>8.9</v>
      </c>
      <c r="K36" s="40">
        <f>IF(I36/J36*100&gt;100,100,I36/J36*100)</f>
        <v>100</v>
      </c>
      <c r="L36" s="254">
        <f>(K36+K37+K38)/3</f>
        <v>100</v>
      </c>
      <c r="M36" s="263">
        <f>(L36+L39)/2</f>
        <v>99.479166666666671</v>
      </c>
      <c r="N36" s="432"/>
      <c r="O36" s="411"/>
    </row>
    <row r="37" spans="1:15" ht="67.5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>
        <v>100</v>
      </c>
      <c r="J37" s="39">
        <v>100</v>
      </c>
      <c r="K37" s="42">
        <f t="shared" si="0"/>
        <v>100</v>
      </c>
      <c r="L37" s="255"/>
      <c r="M37" s="264"/>
      <c r="N37" s="432"/>
      <c r="O37" s="412"/>
    </row>
    <row r="38" spans="1:15" ht="82.5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>
        <v>55</v>
      </c>
      <c r="J38" s="39">
        <v>60.9</v>
      </c>
      <c r="K38" s="42">
        <f t="shared" si="0"/>
        <v>100</v>
      </c>
      <c r="L38" s="255"/>
      <c r="M38" s="264"/>
      <c r="N38" s="432"/>
      <c r="O38" s="412"/>
    </row>
    <row r="39" spans="1:15" ht="34.5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>
        <v>24</v>
      </c>
      <c r="J39" s="39">
        <v>23.75</v>
      </c>
      <c r="K39" s="42">
        <f t="shared" si="0"/>
        <v>98.958333333333343</v>
      </c>
      <c r="L39" s="42">
        <f>K39</f>
        <v>98.958333333333343</v>
      </c>
      <c r="M39" s="264"/>
      <c r="N39" s="432"/>
      <c r="O39" s="413"/>
    </row>
    <row r="40" spans="1:15" ht="0.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5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14.7</v>
      </c>
      <c r="K44" s="40">
        <f>IF(I44/J44*100&gt;100,100,I44/J44*100)</f>
        <v>100</v>
      </c>
      <c r="L44" s="254">
        <f>(K44+K45+K46)/3</f>
        <v>100</v>
      </c>
      <c r="M44" s="263">
        <f>(L44+L47)/2</f>
        <v>100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60.4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3.5</v>
      </c>
      <c r="J47" s="39">
        <v>3.5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1.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customHeight="1" x14ac:dyDescent="0.25">
      <c r="A56" s="245">
        <v>6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>
        <v>100</v>
      </c>
      <c r="J56" s="39">
        <v>100</v>
      </c>
      <c r="K56" s="42">
        <f>IF(J56/I56*100&gt;100,100,J56/I56*100)</f>
        <v>100</v>
      </c>
      <c r="L56" s="254">
        <f>(K56+K57+K58)/3</f>
        <v>100</v>
      </c>
      <c r="M56" s="256">
        <f>(L56+L59)/2</f>
        <v>100</v>
      </c>
      <c r="N56" s="414"/>
      <c r="O56" s="408"/>
    </row>
    <row r="57" spans="1:15" ht="86.25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>
        <v>15</v>
      </c>
      <c r="J57" s="39">
        <v>0</v>
      </c>
      <c r="K57" s="40">
        <v>100</v>
      </c>
      <c r="L57" s="255"/>
      <c r="M57" s="257"/>
      <c r="N57" s="415"/>
      <c r="O57" s="408"/>
    </row>
    <row r="58" spans="1:15" ht="5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>
        <v>100</v>
      </c>
      <c r="J58" s="39">
        <v>100</v>
      </c>
      <c r="K58" s="42">
        <f>IF(J58/I58*100&gt;100,100,J58/I58*100)</f>
        <v>100</v>
      </c>
      <c r="L58" s="255"/>
      <c r="M58" s="257"/>
      <c r="N58" s="415"/>
      <c r="O58" s="408"/>
    </row>
    <row r="59" spans="1:15" ht="39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>
        <v>1</v>
      </c>
      <c r="J59" s="39">
        <v>1</v>
      </c>
      <c r="K59" s="42">
        <f>IF(J59/I59*100&gt;100,100,J59/I59*100)</f>
        <v>100</v>
      </c>
      <c r="L59" s="42">
        <f>K59</f>
        <v>100</v>
      </c>
      <c r="M59" s="258"/>
      <c r="N59" s="415"/>
      <c r="O59" s="409"/>
    </row>
    <row r="60" spans="1:15" ht="68.25" customHeight="1" x14ac:dyDescent="0.25">
      <c r="A60" s="259">
        <v>7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0</v>
      </c>
      <c r="K61" s="40"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0.25</v>
      </c>
      <c r="J63" s="39">
        <v>0.25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8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14.7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3.5</v>
      </c>
      <c r="J71" s="39">
        <v>3.5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9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98.942180094786721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5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263.75</v>
      </c>
      <c r="J75" s="39">
        <v>258.17</v>
      </c>
      <c r="K75" s="42">
        <f>IF(J75/I75*100&gt;100,100,J75/I75*100)</f>
        <v>97.884360189573457</v>
      </c>
      <c r="L75" s="42">
        <f>K75</f>
        <v>97.884360189573457</v>
      </c>
      <c r="M75" s="258"/>
      <c r="N75" s="415"/>
      <c r="O75" s="409"/>
    </row>
    <row r="76" spans="1:15" ht="68.25" customHeight="1" x14ac:dyDescent="0.25">
      <c r="A76" s="259">
        <v>10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>
        <v>100</v>
      </c>
      <c r="J76" s="39">
        <v>100</v>
      </c>
      <c r="K76" s="42">
        <f>IF(J76/I76*100&gt;100,100,J76/I76*100)</f>
        <v>100</v>
      </c>
      <c r="L76" s="254">
        <f>(K76+K77+K78)/3</f>
        <v>100</v>
      </c>
      <c r="M76" s="256">
        <f>(L76+L79)/2</f>
        <v>99.479166666666671</v>
      </c>
      <c r="N76" s="415"/>
      <c r="O76" s="411"/>
    </row>
    <row r="77" spans="1:15" ht="84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>
        <v>15</v>
      </c>
      <c r="J77" s="39">
        <v>8.9</v>
      </c>
      <c r="K77" s="40">
        <f>IF(I77/J77*100&gt;100,100,I77/J77*100)</f>
        <v>100</v>
      </c>
      <c r="L77" s="255"/>
      <c r="M77" s="257"/>
      <c r="N77" s="415"/>
      <c r="O77" s="412"/>
    </row>
    <row r="78" spans="1:15" ht="50.25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>
        <v>100</v>
      </c>
      <c r="J78" s="39">
        <v>100</v>
      </c>
      <c r="K78" s="42">
        <f>IF(J78/I78*100&gt;100,100,J78/I78*100)</f>
        <v>100</v>
      </c>
      <c r="L78" s="255"/>
      <c r="M78" s="257"/>
      <c r="N78" s="415"/>
      <c r="O78" s="412"/>
    </row>
    <row r="79" spans="1:15" ht="30.75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>
        <v>24</v>
      </c>
      <c r="J79" s="39">
        <v>23.75</v>
      </c>
      <c r="K79" s="42">
        <f>IF(J79/I79*100&gt;100,100,J79/I79*100)</f>
        <v>98.958333333333343</v>
      </c>
      <c r="L79" s="42">
        <f>K79</f>
        <v>98.958333333333343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24.7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84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113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114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100</v>
      </c>
      <c r="M4" s="222">
        <f>(L4+L7)/2</f>
        <v>100</v>
      </c>
      <c r="N4" s="265" t="s">
        <v>23</v>
      </c>
      <c r="O4" s="268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80</v>
      </c>
      <c r="J5" s="10">
        <v>91.7</v>
      </c>
      <c r="K5" s="11">
        <f t="shared" si="0"/>
        <v>100</v>
      </c>
      <c r="L5" s="236"/>
      <c r="M5" s="218"/>
      <c r="N5" s="266"/>
      <c r="O5" s="269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66"/>
      <c r="O6" s="269"/>
    </row>
    <row r="7" spans="1:17" ht="31.5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5</v>
      </c>
      <c r="J7" s="10">
        <v>5.56</v>
      </c>
      <c r="K7" s="11">
        <f t="shared" si="0"/>
        <v>100</v>
      </c>
      <c r="L7" s="11">
        <f>K7</f>
        <v>100</v>
      </c>
      <c r="M7" s="218"/>
      <c r="N7" s="266"/>
      <c r="O7" s="269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66"/>
      <c r="O8" s="269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66"/>
      <c r="O9" s="269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66"/>
      <c r="O10" s="269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66"/>
      <c r="O11" s="269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97.916666666666671</v>
      </c>
      <c r="M12" s="222">
        <f>(L12+L15)/2</f>
        <v>98.958333333333343</v>
      </c>
      <c r="N12" s="266"/>
      <c r="O12" s="269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80</v>
      </c>
      <c r="J13" s="10">
        <v>75</v>
      </c>
      <c r="K13" s="11">
        <f t="shared" si="0"/>
        <v>93.75</v>
      </c>
      <c r="L13" s="236"/>
      <c r="M13" s="218"/>
      <c r="N13" s="266"/>
      <c r="O13" s="269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66"/>
      <c r="O14" s="269"/>
    </row>
    <row r="15" spans="1:17" ht="32.25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1.89</v>
      </c>
      <c r="J15" s="10">
        <v>2</v>
      </c>
      <c r="K15" s="11">
        <f t="shared" si="0"/>
        <v>100</v>
      </c>
      <c r="L15" s="11">
        <f>K15</f>
        <v>100</v>
      </c>
      <c r="M15" s="218"/>
      <c r="N15" s="266"/>
      <c r="O15" s="269"/>
    </row>
    <row r="16" spans="1:17" ht="68.25" hidden="1" customHeight="1" x14ac:dyDescent="0.25">
      <c r="A16" s="211">
        <v>4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/>
      <c r="J16" s="10"/>
      <c r="K16" s="11" t="e">
        <f t="shared" si="0"/>
        <v>#DIV/0!</v>
      </c>
      <c r="L16" s="216" t="e">
        <f>(K16+K17+K18)/3</f>
        <v>#DIV/0!</v>
      </c>
      <c r="M16" s="222" t="e">
        <f>(L16+L19)/2</f>
        <v>#DIV/0!</v>
      </c>
      <c r="N16" s="266"/>
      <c r="O16" s="269"/>
    </row>
    <row r="17" spans="1:15" ht="69.75" hidden="1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/>
      <c r="J17" s="10"/>
      <c r="K17" s="11" t="e">
        <f t="shared" si="0"/>
        <v>#DIV/0!</v>
      </c>
      <c r="L17" s="236"/>
      <c r="M17" s="218"/>
      <c r="N17" s="266"/>
      <c r="O17" s="269"/>
    </row>
    <row r="18" spans="1:15" ht="114.75" hidden="1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/>
      <c r="J18" s="10"/>
      <c r="K18" s="11" t="e">
        <f t="shared" si="0"/>
        <v>#DIV/0!</v>
      </c>
      <c r="L18" s="236"/>
      <c r="M18" s="218"/>
      <c r="N18" s="266"/>
      <c r="O18" s="269"/>
    </row>
    <row r="19" spans="1:15" ht="33" hidden="1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/>
      <c r="J19" s="10"/>
      <c r="K19" s="11" t="e">
        <f t="shared" si="0"/>
        <v>#DIV/0!</v>
      </c>
      <c r="L19" s="11" t="e">
        <f>K19</f>
        <v>#DIV/0!</v>
      </c>
      <c r="M19" s="218"/>
      <c r="N19" s="266"/>
      <c r="O19" s="269"/>
    </row>
    <row r="20" spans="1:15" ht="66" customHeight="1" x14ac:dyDescent="0.25">
      <c r="A20" s="211">
        <v>3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>
        <v>100</v>
      </c>
      <c r="J20" s="10">
        <v>100</v>
      </c>
      <c r="K20" s="11">
        <f t="shared" si="0"/>
        <v>100</v>
      </c>
      <c r="L20" s="216">
        <f>(K20+K21+K22)/3</f>
        <v>100</v>
      </c>
      <c r="M20" s="222">
        <f>(L20+L23)/2</f>
        <v>97.664023946282668</v>
      </c>
      <c r="N20" s="266"/>
      <c r="O20" s="269"/>
    </row>
    <row r="21" spans="1:15" ht="68.25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>
        <v>80</v>
      </c>
      <c r="J21" s="10">
        <v>100</v>
      </c>
      <c r="K21" s="11">
        <f t="shared" si="0"/>
        <v>100</v>
      </c>
      <c r="L21" s="236"/>
      <c r="M21" s="218"/>
      <c r="N21" s="266"/>
      <c r="O21" s="269"/>
    </row>
    <row r="22" spans="1:15" ht="114.75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>
        <v>100</v>
      </c>
      <c r="J22" s="10">
        <v>100</v>
      </c>
      <c r="K22" s="11">
        <f>IF(J22/I22*100&gt;100,100,J22/I22*100)</f>
        <v>100</v>
      </c>
      <c r="L22" s="236"/>
      <c r="M22" s="218"/>
      <c r="N22" s="266"/>
      <c r="O22" s="269"/>
    </row>
    <row r="23" spans="1:15" ht="28.5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>
        <v>247.22</v>
      </c>
      <c r="J23" s="10">
        <v>235.67</v>
      </c>
      <c r="K23" s="11">
        <f t="shared" si="0"/>
        <v>95.328047892565323</v>
      </c>
      <c r="L23" s="11">
        <f>K23</f>
        <v>95.328047892565323</v>
      </c>
      <c r="M23" s="218"/>
      <c r="N23" s="266"/>
      <c r="O23" s="269"/>
    </row>
    <row r="24" spans="1:15" ht="0.75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66"/>
      <c r="O24" s="269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66"/>
      <c r="O25" s="269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66"/>
      <c r="O26" s="269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66"/>
      <c r="O27" s="269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66"/>
      <c r="O28" s="269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66"/>
      <c r="O29" s="269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66"/>
      <c r="O30" s="269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66"/>
      <c r="O31" s="269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66"/>
      <c r="O32" s="269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66"/>
      <c r="O33" s="269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66"/>
      <c r="O34" s="269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66"/>
      <c r="O35" s="269"/>
    </row>
    <row r="36" spans="1:17" ht="68.25" customHeight="1" x14ac:dyDescent="0.25">
      <c r="A36" s="211">
        <v>4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91.5</v>
      </c>
      <c r="K36" s="11">
        <f>IF(J36/I36*100&gt;100,100,J36/I36*100)</f>
        <v>91.5</v>
      </c>
      <c r="L36" s="216">
        <f>(K36+K37+K38)/3</f>
        <v>97.166666666666671</v>
      </c>
      <c r="M36" s="222">
        <f>(L36+L39)/2</f>
        <v>98.583333333333343</v>
      </c>
      <c r="N36" s="266"/>
      <c r="O36" s="269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80</v>
      </c>
      <c r="J37" s="10">
        <v>92.3</v>
      </c>
      <c r="K37" s="11">
        <f>IF(J37/I37*100&gt;100,100,J37/I37*100)</f>
        <v>100</v>
      </c>
      <c r="L37" s="236"/>
      <c r="M37" s="218"/>
      <c r="N37" s="266"/>
      <c r="O37" s="269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66"/>
      <c r="O38" s="269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165.89</v>
      </c>
      <c r="J39" s="10">
        <v>176.22</v>
      </c>
      <c r="K39" s="11">
        <f>IF(J39/I39*100&gt;100,100,J39/I39*100)</f>
        <v>100</v>
      </c>
      <c r="L39" s="11">
        <f>K39</f>
        <v>100</v>
      </c>
      <c r="M39" s="218"/>
      <c r="N39" s="266"/>
      <c r="O39" s="269"/>
    </row>
    <row r="40" spans="1:17" ht="66" hidden="1" customHeight="1" x14ac:dyDescent="0.3">
      <c r="A40" s="211">
        <v>10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/>
      <c r="J40" s="10"/>
      <c r="K40" s="11" t="e">
        <f t="shared" si="0"/>
        <v>#DIV/0!</v>
      </c>
      <c r="L40" s="216" t="e">
        <f>(K40+K41+K42)/3</f>
        <v>#DIV/0!</v>
      </c>
      <c r="M40" s="222" t="e">
        <f>(L40+L43)/2</f>
        <v>#DIV/0!</v>
      </c>
      <c r="N40" s="266"/>
      <c r="O40" s="269"/>
      <c r="Q40" s="16"/>
    </row>
    <row r="41" spans="1:17" ht="22.5" hidden="1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/>
      <c r="J41" s="10"/>
      <c r="K41" s="11" t="e">
        <f t="shared" si="0"/>
        <v>#DIV/0!</v>
      </c>
      <c r="L41" s="216"/>
      <c r="M41" s="218"/>
      <c r="N41" s="266"/>
      <c r="O41" s="269"/>
    </row>
    <row r="42" spans="1:17" ht="80.25" hidden="1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/>
      <c r="J42" s="10"/>
      <c r="K42" s="11" t="e">
        <f>IF(J42/I42*100&gt;100,100,J42/I42*100)</f>
        <v>#DIV/0!</v>
      </c>
      <c r="L42" s="216"/>
      <c r="M42" s="218"/>
      <c r="N42" s="266"/>
      <c r="O42" s="269"/>
    </row>
    <row r="43" spans="1:17" ht="31.5" hidden="1" customHeight="1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/>
      <c r="J43" s="10"/>
      <c r="K43" s="11" t="e">
        <f t="shared" si="0"/>
        <v>#DIV/0!</v>
      </c>
      <c r="L43" s="11" t="e">
        <f>K43</f>
        <v>#DIV/0!</v>
      </c>
      <c r="M43" s="218"/>
      <c r="N43" s="266"/>
      <c r="O43" s="269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66"/>
      <c r="O44" s="269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66"/>
      <c r="O45" s="269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66"/>
      <c r="O46" s="269"/>
    </row>
    <row r="47" spans="1:17" ht="31.5" hidden="1" customHeight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66"/>
      <c r="O47" s="269"/>
    </row>
    <row r="48" spans="1:17" ht="66" hidden="1" customHeight="1" x14ac:dyDescent="0.25">
      <c r="A48" s="211">
        <v>12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/>
      <c r="J48" s="10"/>
      <c r="K48" s="11" t="e">
        <f t="shared" ref="K48:K127" si="1">IF(J48/I48*100&gt;100,100,J48/I48*100)</f>
        <v>#DIV/0!</v>
      </c>
      <c r="L48" s="216" t="e">
        <f>(K48+K49+K50)/3</f>
        <v>#DIV/0!</v>
      </c>
      <c r="M48" s="222" t="e">
        <f>(L48+L51)/2</f>
        <v>#DIV/0!</v>
      </c>
      <c r="N48" s="266"/>
      <c r="O48" s="269"/>
    </row>
    <row r="49" spans="1:15" ht="68.25" hidden="1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/>
      <c r="J49" s="10"/>
      <c r="K49" s="11" t="e">
        <f t="shared" si="1"/>
        <v>#DIV/0!</v>
      </c>
      <c r="L49" s="216"/>
      <c r="M49" s="218"/>
      <c r="N49" s="266"/>
      <c r="O49" s="269"/>
    </row>
    <row r="50" spans="1:15" ht="82.5" hidden="1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/>
      <c r="J50" s="10"/>
      <c r="K50" s="11" t="e">
        <f>IF(J50/I50*100&gt;100,100,J50/I50*100)</f>
        <v>#DIV/0!</v>
      </c>
      <c r="L50" s="216"/>
      <c r="M50" s="218"/>
      <c r="N50" s="266"/>
      <c r="O50" s="269"/>
    </row>
    <row r="51" spans="1:15" ht="31.5" hidden="1" customHeight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/>
      <c r="J51" s="10"/>
      <c r="K51" s="11" t="e">
        <f t="shared" si="1"/>
        <v>#DIV/0!</v>
      </c>
      <c r="L51" s="11" t="e">
        <f>K51</f>
        <v>#DIV/0!</v>
      </c>
      <c r="M51" s="218"/>
      <c r="N51" s="266"/>
      <c r="O51" s="269"/>
    </row>
    <row r="52" spans="1:15" ht="66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66"/>
      <c r="O52" s="269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66"/>
      <c r="O53" s="269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66"/>
      <c r="O54" s="269"/>
    </row>
    <row r="55" spans="1:15" ht="31.5" hidden="1" customHeight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66"/>
      <c r="O55" s="269"/>
    </row>
    <row r="56" spans="1:15" ht="68.25" customHeight="1" x14ac:dyDescent="0.25">
      <c r="A56" s="211">
        <v>5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>
        <v>100</v>
      </c>
      <c r="J56" s="10">
        <v>100</v>
      </c>
      <c r="K56" s="11">
        <f>IF(J56/I56*100&gt;100,100,J56/I56*100)</f>
        <v>100</v>
      </c>
      <c r="L56" s="216">
        <f>(K56+K57+K58)/3</f>
        <v>100</v>
      </c>
      <c r="M56" s="222">
        <f>(L56+L59)/2</f>
        <v>100</v>
      </c>
      <c r="N56" s="266"/>
      <c r="O56" s="269"/>
    </row>
    <row r="57" spans="1:15" ht="69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>
        <v>90</v>
      </c>
      <c r="J57" s="10">
        <v>94.4</v>
      </c>
      <c r="K57" s="11">
        <f>IF(J57/I57*100&gt;100,100,J57/I57*100)</f>
        <v>100</v>
      </c>
      <c r="L57" s="216"/>
      <c r="M57" s="218"/>
      <c r="N57" s="266"/>
      <c r="O57" s="269"/>
    </row>
    <row r="58" spans="1:15" ht="82.5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>
        <v>100</v>
      </c>
      <c r="J58" s="10">
        <v>100</v>
      </c>
      <c r="K58" s="11">
        <f>IF(J58/I58*100&gt;100,100,J58/I58*100)</f>
        <v>100</v>
      </c>
      <c r="L58" s="216"/>
      <c r="M58" s="218"/>
      <c r="N58" s="266"/>
      <c r="O58" s="269"/>
    </row>
    <row r="59" spans="1:15" ht="31.5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>
        <v>421.67</v>
      </c>
      <c r="J59" s="10">
        <v>421.67</v>
      </c>
      <c r="K59" s="11">
        <f>IF(J59/I59*100&gt;100,100,J59/I59*100)</f>
        <v>100</v>
      </c>
      <c r="L59" s="11">
        <f>K59</f>
        <v>100</v>
      </c>
      <c r="M59" s="218"/>
      <c r="N59" s="266"/>
      <c r="O59" s="269"/>
    </row>
    <row r="60" spans="1:15" ht="68.25" customHeight="1" x14ac:dyDescent="0.25">
      <c r="A60" s="211">
        <v>6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>
        <v>100</v>
      </c>
      <c r="J60" s="10">
        <v>100</v>
      </c>
      <c r="K60" s="11">
        <f t="shared" si="1"/>
        <v>100</v>
      </c>
      <c r="L60" s="216">
        <f>(K60+K61+K62)/3</f>
        <v>100</v>
      </c>
      <c r="M60" s="231">
        <f>(L60+L63)/2</f>
        <v>100</v>
      </c>
      <c r="N60" s="266"/>
      <c r="O60" s="269"/>
    </row>
    <row r="61" spans="1:15" ht="70.5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>
        <v>90</v>
      </c>
      <c r="J61" s="10">
        <v>94.4</v>
      </c>
      <c r="K61" s="11">
        <f t="shared" si="1"/>
        <v>100</v>
      </c>
      <c r="L61" s="216"/>
      <c r="M61" s="232"/>
      <c r="N61" s="266"/>
      <c r="O61" s="269"/>
    </row>
    <row r="62" spans="1:15" ht="82.5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>
        <v>100</v>
      </c>
      <c r="J62" s="10">
        <v>100</v>
      </c>
      <c r="K62" s="11">
        <f>IF(J62/I62*100&gt;100,100,J62/I62*100)</f>
        <v>100</v>
      </c>
      <c r="L62" s="216"/>
      <c r="M62" s="232"/>
      <c r="N62" s="266"/>
      <c r="O62" s="269"/>
    </row>
    <row r="63" spans="1:15" ht="30.75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>
        <v>5.56</v>
      </c>
      <c r="J63" s="10">
        <v>5.56</v>
      </c>
      <c r="K63" s="11">
        <f t="shared" si="1"/>
        <v>100</v>
      </c>
      <c r="L63" s="11">
        <f>K63</f>
        <v>100</v>
      </c>
      <c r="M63" s="233"/>
      <c r="N63" s="266"/>
      <c r="O63" s="269"/>
    </row>
    <row r="64" spans="1:15" ht="0.7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66"/>
      <c r="O64" s="269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66"/>
      <c r="O65" s="269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66"/>
      <c r="O66" s="269"/>
    </row>
    <row r="67" spans="1:15" ht="31.5" hidden="1" customHeight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66"/>
      <c r="O67" s="269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66"/>
      <c r="O68" s="269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66"/>
      <c r="O69" s="269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66"/>
      <c r="O70" s="269"/>
    </row>
    <row r="71" spans="1:15" ht="31.5" hidden="1" customHeight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66"/>
      <c r="O71" s="269"/>
    </row>
    <row r="72" spans="1:15" ht="69" customHeight="1" x14ac:dyDescent="0.25">
      <c r="A72" s="211">
        <v>7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>
        <v>100</v>
      </c>
      <c r="J72" s="10">
        <v>100</v>
      </c>
      <c r="K72" s="11">
        <f t="shared" si="1"/>
        <v>100</v>
      </c>
      <c r="L72" s="216">
        <f>(K72+K73+K74)/3</f>
        <v>100</v>
      </c>
      <c r="M72" s="222">
        <f>(L72+L75)/2</f>
        <v>100</v>
      </c>
      <c r="N72" s="266"/>
      <c r="O72" s="269"/>
    </row>
    <row r="73" spans="1:15" ht="69.75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>
        <v>90</v>
      </c>
      <c r="J73" s="10">
        <v>100</v>
      </c>
      <c r="K73" s="11">
        <f t="shared" si="1"/>
        <v>100</v>
      </c>
      <c r="L73" s="216"/>
      <c r="M73" s="218"/>
      <c r="N73" s="266"/>
      <c r="O73" s="269"/>
    </row>
    <row r="74" spans="1:15" ht="8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>
        <v>100</v>
      </c>
      <c r="J74" s="10">
        <v>100</v>
      </c>
      <c r="K74" s="11">
        <f>IF(J74/I74*100&gt;100,100,J74/I74*100)</f>
        <v>100</v>
      </c>
      <c r="L74" s="216"/>
      <c r="M74" s="218"/>
      <c r="N74" s="266"/>
      <c r="O74" s="269"/>
    </row>
    <row r="75" spans="1:15" ht="31.5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>
        <v>0.56000000000000005</v>
      </c>
      <c r="J75" s="10">
        <v>0.56000000000000005</v>
      </c>
      <c r="K75" s="11">
        <f t="shared" si="1"/>
        <v>100</v>
      </c>
      <c r="L75" s="11">
        <f>K75</f>
        <v>100</v>
      </c>
      <c r="M75" s="218"/>
      <c r="N75" s="266"/>
      <c r="O75" s="269"/>
    </row>
    <row r="76" spans="1:15" ht="29.25" hidden="1" customHeight="1" x14ac:dyDescent="0.25">
      <c r="A76" s="211">
        <v>19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/>
      <c r="J76" s="10"/>
      <c r="K76" s="11" t="e">
        <f t="shared" si="1"/>
        <v>#DIV/0!</v>
      </c>
      <c r="L76" s="216" t="e">
        <f>(K76+K77+K78)/3</f>
        <v>#DIV/0!</v>
      </c>
      <c r="M76" s="222" t="e">
        <f>(L76+L79)/2</f>
        <v>#DIV/0!</v>
      </c>
      <c r="N76" s="266"/>
      <c r="O76" s="269"/>
    </row>
    <row r="77" spans="1:15" ht="69.75" hidden="1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/>
      <c r="J77" s="10"/>
      <c r="K77" s="11" t="e">
        <f t="shared" si="1"/>
        <v>#DIV/0!</v>
      </c>
      <c r="L77" s="216"/>
      <c r="M77" s="218"/>
      <c r="N77" s="266"/>
      <c r="O77" s="269"/>
    </row>
    <row r="78" spans="1:15" ht="83.25" hidden="1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/>
      <c r="J78" s="10"/>
      <c r="K78" s="11" t="e">
        <f>IF(J78/I78*100&gt;100,100,J78/I78*100)</f>
        <v>#DIV/0!</v>
      </c>
      <c r="L78" s="216"/>
      <c r="M78" s="218"/>
      <c r="N78" s="266"/>
      <c r="O78" s="269"/>
    </row>
    <row r="79" spans="1:15" ht="32.25" hidden="1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/>
      <c r="J79" s="10"/>
      <c r="K79" s="11" t="e">
        <f t="shared" si="1"/>
        <v>#DIV/0!</v>
      </c>
      <c r="L79" s="11" t="e">
        <f>K79</f>
        <v>#DIV/0!</v>
      </c>
      <c r="M79" s="218"/>
      <c r="N79" s="266"/>
      <c r="O79" s="269"/>
    </row>
    <row r="80" spans="1:15" ht="66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66"/>
      <c r="O80" s="269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66"/>
      <c r="O81" s="269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66"/>
      <c r="O82" s="269"/>
    </row>
    <row r="83" spans="1:15" ht="31.5" hidden="1" customHeight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66"/>
      <c r="O83" s="269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66"/>
      <c r="O84" s="269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66"/>
      <c r="O85" s="269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66"/>
      <c r="O86" s="269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66"/>
      <c r="O87" s="269"/>
    </row>
    <row r="88" spans="1:15" ht="67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66"/>
      <c r="O88" s="269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66"/>
      <c r="O89" s="269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66"/>
      <c r="O90" s="269"/>
    </row>
    <row r="91" spans="1:15" ht="31.5" hidden="1" customHeight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66"/>
      <c r="O91" s="269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66"/>
      <c r="O92" s="269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66"/>
      <c r="O93" s="269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66"/>
      <c r="O94" s="269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66"/>
      <c r="O95" s="269"/>
    </row>
    <row r="96" spans="1:15" ht="71.25" customHeight="1" x14ac:dyDescent="0.25">
      <c r="A96" s="211">
        <v>8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>
        <v>100</v>
      </c>
      <c r="J96" s="10">
        <v>100</v>
      </c>
      <c r="K96" s="11">
        <f t="shared" si="1"/>
        <v>100</v>
      </c>
      <c r="L96" s="216">
        <f>(K96+K97+K98)/3</f>
        <v>100</v>
      </c>
      <c r="M96" s="222">
        <f>(L96+L99)/2</f>
        <v>100</v>
      </c>
      <c r="N96" s="266"/>
      <c r="O96" s="269"/>
    </row>
    <row r="97" spans="1:15" ht="69.75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>
        <v>98</v>
      </c>
      <c r="J97" s="10">
        <v>100</v>
      </c>
      <c r="K97" s="11">
        <f t="shared" si="1"/>
        <v>100</v>
      </c>
      <c r="L97" s="216"/>
      <c r="M97" s="218"/>
      <c r="N97" s="266"/>
      <c r="O97" s="269"/>
    </row>
    <row r="98" spans="1:15" ht="66.75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>
        <v>100</v>
      </c>
      <c r="J98" s="10">
        <v>100</v>
      </c>
      <c r="K98" s="11">
        <f>IF(J98/I98*100&gt;100,100,J98/I98*100)</f>
        <v>100</v>
      </c>
      <c r="L98" s="216"/>
      <c r="M98" s="218"/>
      <c r="N98" s="266"/>
      <c r="O98" s="269"/>
    </row>
    <row r="99" spans="1:15" ht="31.5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>
        <v>2.33</v>
      </c>
      <c r="J99" s="10">
        <v>2.33</v>
      </c>
      <c r="K99" s="11">
        <f t="shared" si="1"/>
        <v>100</v>
      </c>
      <c r="L99" s="11">
        <f>K99</f>
        <v>100</v>
      </c>
      <c r="M99" s="218"/>
      <c r="N99" s="266"/>
      <c r="O99" s="269"/>
    </row>
    <row r="100" spans="1:15" ht="68.25" customHeight="1" x14ac:dyDescent="0.25">
      <c r="A100" s="211">
        <v>9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>
        <v>100</v>
      </c>
      <c r="J100" s="10">
        <v>100</v>
      </c>
      <c r="K100" s="11">
        <f t="shared" si="1"/>
        <v>100</v>
      </c>
      <c r="L100" s="216">
        <f>(K100+K101+K102)/3</f>
        <v>100</v>
      </c>
      <c r="M100" s="222">
        <f>(L100+L103)/2</f>
        <v>99.778618579938822</v>
      </c>
      <c r="N100" s="266"/>
      <c r="O100" s="269"/>
    </row>
    <row r="101" spans="1:15" ht="69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>
        <v>98</v>
      </c>
      <c r="J101" s="10">
        <v>100</v>
      </c>
      <c r="K101" s="11">
        <f t="shared" si="1"/>
        <v>100</v>
      </c>
      <c r="L101" s="216"/>
      <c r="M101" s="218"/>
      <c r="N101" s="266"/>
      <c r="O101" s="269"/>
    </row>
    <row r="102" spans="1:15" ht="66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>
        <v>100</v>
      </c>
      <c r="J102" s="10">
        <v>100</v>
      </c>
      <c r="K102" s="11">
        <f>IF(J102/I102*100&gt;100,100,J102/I102*100)</f>
        <v>100</v>
      </c>
      <c r="L102" s="216"/>
      <c r="M102" s="218"/>
      <c r="N102" s="266"/>
      <c r="O102" s="269"/>
    </row>
    <row r="103" spans="1:15" ht="26.25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>
        <v>124.22</v>
      </c>
      <c r="J103" s="10">
        <v>123.67</v>
      </c>
      <c r="K103" s="11">
        <f t="shared" si="1"/>
        <v>99.557237159877644</v>
      </c>
      <c r="L103" s="11">
        <f>K103</f>
        <v>99.557237159877644</v>
      </c>
      <c r="M103" s="218"/>
      <c r="N103" s="266"/>
      <c r="O103" s="269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66"/>
      <c r="O104" s="269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66"/>
      <c r="O105" s="269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66"/>
      <c r="O106" s="269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66"/>
      <c r="O107" s="269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66"/>
      <c r="O108" s="269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66"/>
      <c r="O109" s="269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66"/>
      <c r="O110" s="269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66"/>
      <c r="O111" s="269"/>
    </row>
    <row r="112" spans="1:15" ht="72" hidden="1" customHeight="1" x14ac:dyDescent="0.25">
      <c r="A112" s="211">
        <v>28</v>
      </c>
      <c r="B112" s="239"/>
      <c r="C112" s="219" t="s">
        <v>84</v>
      </c>
      <c r="D112" s="220" t="s">
        <v>85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/>
      <c r="J112" s="10"/>
      <c r="K112" s="11" t="e">
        <f>IF(J112/I112*100&gt;100,100,J112/I112*100)</f>
        <v>#DIV/0!</v>
      </c>
      <c r="L112" s="216" t="e">
        <f>(K112+K113+K114)/3</f>
        <v>#DIV/0!</v>
      </c>
      <c r="M112" s="222" t="e">
        <f>(L112+L115)/2</f>
        <v>#DIV/0!</v>
      </c>
      <c r="N112" s="266"/>
      <c r="O112" s="269"/>
    </row>
    <row r="113" spans="1:15" ht="71.25" hidden="1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/>
      <c r="J113" s="10"/>
      <c r="K113" s="11" t="e">
        <f>IF(J113/I113*100&gt;100,100,J113/I113*100)</f>
        <v>#DIV/0!</v>
      </c>
      <c r="L113" s="216"/>
      <c r="M113" s="222"/>
      <c r="N113" s="266"/>
      <c r="O113" s="269"/>
    </row>
    <row r="114" spans="1:15" ht="69" hidden="1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/>
      <c r="J114" s="10"/>
      <c r="K114" s="11">
        <v>0</v>
      </c>
      <c r="L114" s="216"/>
      <c r="M114" s="222"/>
      <c r="N114" s="266"/>
      <c r="O114" s="269"/>
    </row>
    <row r="115" spans="1:15" ht="31.5" hidden="1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/>
      <c r="J115" s="10"/>
      <c r="K115" s="11" t="e">
        <f>IF(J115/I115*100&gt;100,100,J115/I115*100)</f>
        <v>#DIV/0!</v>
      </c>
      <c r="L115" s="11" t="e">
        <f>K115</f>
        <v>#DIV/0!</v>
      </c>
      <c r="M115" s="222"/>
      <c r="N115" s="266"/>
      <c r="O115" s="269"/>
    </row>
    <row r="116" spans="1:15" ht="72" customHeight="1" x14ac:dyDescent="0.25">
      <c r="A116" s="211">
        <v>10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>
        <v>100</v>
      </c>
      <c r="J116" s="10">
        <v>100</v>
      </c>
      <c r="K116" s="11">
        <f>IF(J116/I116*100&gt;100,100,J116/I116*100)</f>
        <v>100</v>
      </c>
      <c r="L116" s="216">
        <f>(K116+K117+K118)/3</f>
        <v>100</v>
      </c>
      <c r="M116" s="222">
        <f>(L116+L119)/2</f>
        <v>100</v>
      </c>
      <c r="N116" s="266"/>
      <c r="O116" s="269"/>
    </row>
    <row r="117" spans="1:15" ht="71.25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>
        <v>98</v>
      </c>
      <c r="J117" s="10">
        <v>100</v>
      </c>
      <c r="K117" s="11">
        <f>IF(J117/I117*100&gt;100,100,J117/I117*100)</f>
        <v>100</v>
      </c>
      <c r="L117" s="216"/>
      <c r="M117" s="222"/>
      <c r="N117" s="266"/>
      <c r="O117" s="269"/>
    </row>
    <row r="118" spans="1:15" ht="66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>
        <v>100</v>
      </c>
      <c r="J118" s="10">
        <v>100</v>
      </c>
      <c r="K118" s="11">
        <f>IF(J118/I118*100&gt;100,100,J118/I118*100)</f>
        <v>100</v>
      </c>
      <c r="L118" s="216"/>
      <c r="M118" s="222"/>
      <c r="N118" s="266"/>
      <c r="O118" s="269"/>
    </row>
    <row r="119" spans="1:15" ht="30.75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>
        <v>0.56000000000000005</v>
      </c>
      <c r="J119" s="10">
        <v>0.56000000000000005</v>
      </c>
      <c r="K119" s="11">
        <f>IF(J119/I119*100&gt;100,100,J119/I119*100)</f>
        <v>100</v>
      </c>
      <c r="L119" s="11">
        <f>K119</f>
        <v>100</v>
      </c>
      <c r="M119" s="222"/>
      <c r="N119" s="266"/>
      <c r="O119" s="269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66"/>
      <c r="O120" s="269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66"/>
      <c r="O121" s="269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66"/>
      <c r="O122" s="269"/>
    </row>
    <row r="123" spans="1:15" ht="31.5" hidden="1" customHeight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66"/>
      <c r="O123" s="269"/>
    </row>
    <row r="124" spans="1:15" ht="82.5" customHeight="1" x14ac:dyDescent="0.25">
      <c r="A124" s="211">
        <v>11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29</v>
      </c>
      <c r="J124" s="10">
        <v>27.2</v>
      </c>
      <c r="K124" s="23">
        <f t="shared" si="1"/>
        <v>93.793103448275858</v>
      </c>
      <c r="L124" s="216">
        <f>(K124+K125+K126)/3</f>
        <v>96.026272577996721</v>
      </c>
      <c r="M124" s="217">
        <f>(L124+L127)/2</f>
        <v>94.96416879768779</v>
      </c>
      <c r="N124" s="266"/>
      <c r="O124" s="269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5</v>
      </c>
      <c r="J125" s="10">
        <v>8.1999999999999993</v>
      </c>
      <c r="K125" s="23">
        <f t="shared" si="1"/>
        <v>100</v>
      </c>
      <c r="L125" s="216"/>
      <c r="M125" s="218"/>
      <c r="N125" s="266"/>
      <c r="O125" s="269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66</v>
      </c>
      <c r="K126" s="23">
        <f t="shared" si="1"/>
        <v>94.285714285714278</v>
      </c>
      <c r="L126" s="216"/>
      <c r="M126" s="218"/>
      <c r="N126" s="266"/>
      <c r="O126" s="269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19564</v>
      </c>
      <c r="J127" s="10">
        <v>18371</v>
      </c>
      <c r="K127" s="23">
        <f t="shared" si="1"/>
        <v>93.90206501737886</v>
      </c>
      <c r="L127" s="23">
        <f>K127</f>
        <v>93.90206501737886</v>
      </c>
      <c r="M127" s="218"/>
      <c r="N127" s="266"/>
      <c r="O127" s="269"/>
    </row>
    <row r="128" spans="1:15" ht="81" hidden="1" customHeight="1" x14ac:dyDescent="0.25">
      <c r="A128" s="211">
        <v>32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/>
      <c r="J128" s="10"/>
      <c r="K128" s="23" t="e">
        <f t="shared" ref="K128:K147" si="2">IF(J128/I128*100&gt;100,100,J128/I128*100)</f>
        <v>#DIV/0!</v>
      </c>
      <c r="L128" s="216" t="e">
        <f>(K128+K129+K130)/3</f>
        <v>#DIV/0!</v>
      </c>
      <c r="M128" s="217" t="e">
        <f>(L128+L131)/2</f>
        <v>#DIV/0!</v>
      </c>
      <c r="N128" s="266"/>
      <c r="O128" s="269"/>
    </row>
    <row r="129" spans="1:15" ht="83.25" hidden="1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/>
      <c r="J129" s="10"/>
      <c r="K129" s="23" t="e">
        <f t="shared" si="2"/>
        <v>#DIV/0!</v>
      </c>
      <c r="L129" s="216"/>
      <c r="M129" s="218"/>
      <c r="N129" s="266"/>
      <c r="O129" s="269"/>
    </row>
    <row r="130" spans="1:15" ht="66" hidden="1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/>
      <c r="J130" s="10"/>
      <c r="K130" s="23" t="e">
        <f t="shared" si="2"/>
        <v>#DIV/0!</v>
      </c>
      <c r="L130" s="216"/>
      <c r="M130" s="218"/>
      <c r="N130" s="266"/>
      <c r="O130" s="269"/>
    </row>
    <row r="131" spans="1:15" ht="31.5" hidden="1" customHeight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/>
      <c r="J131" s="10"/>
      <c r="K131" s="23" t="e">
        <f t="shared" si="2"/>
        <v>#DIV/0!</v>
      </c>
      <c r="L131" s="23" t="e">
        <f>K131</f>
        <v>#DIV/0!</v>
      </c>
      <c r="M131" s="218"/>
      <c r="N131" s="266"/>
      <c r="O131" s="269"/>
    </row>
    <row r="132" spans="1:15" ht="84" hidden="1" customHeight="1" x14ac:dyDescent="0.25">
      <c r="A132" s="211">
        <v>33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/>
      <c r="J132" s="10"/>
      <c r="K132" s="23" t="e">
        <f t="shared" si="2"/>
        <v>#DIV/0!</v>
      </c>
      <c r="L132" s="216" t="e">
        <f>(K132+K133+K134)/3</f>
        <v>#DIV/0!</v>
      </c>
      <c r="M132" s="217" t="e">
        <f>(L132+L135)/2</f>
        <v>#DIV/0!</v>
      </c>
      <c r="N132" s="266"/>
      <c r="O132" s="269"/>
    </row>
    <row r="133" spans="1:15" ht="85.5" hidden="1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/>
      <c r="J133" s="10"/>
      <c r="K133" s="23" t="e">
        <f t="shared" si="2"/>
        <v>#DIV/0!</v>
      </c>
      <c r="L133" s="216"/>
      <c r="M133" s="218"/>
      <c r="N133" s="266"/>
      <c r="O133" s="269"/>
    </row>
    <row r="134" spans="1:15" ht="69.75" hidden="1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/>
      <c r="J134" s="10"/>
      <c r="K134" s="23" t="e">
        <f t="shared" si="2"/>
        <v>#DIV/0!</v>
      </c>
      <c r="L134" s="216"/>
      <c r="M134" s="218"/>
      <c r="N134" s="266"/>
      <c r="O134" s="269"/>
    </row>
    <row r="135" spans="1:15" ht="31.5" hidden="1" customHeight="1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/>
      <c r="J135" s="10"/>
      <c r="K135" s="23" t="e">
        <f t="shared" si="2"/>
        <v>#DIV/0!</v>
      </c>
      <c r="L135" s="23" t="e">
        <f>K135</f>
        <v>#DIV/0!</v>
      </c>
      <c r="M135" s="218"/>
      <c r="N135" s="266"/>
      <c r="O135" s="269"/>
    </row>
    <row r="136" spans="1:15" ht="82.5" customHeight="1" x14ac:dyDescent="0.25">
      <c r="A136" s="211">
        <v>12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10</v>
      </c>
      <c r="J136" s="10">
        <v>9.8000000000000007</v>
      </c>
      <c r="K136" s="23">
        <f t="shared" si="2"/>
        <v>98.000000000000014</v>
      </c>
      <c r="L136" s="216">
        <f>(K136+K137+K138)/3</f>
        <v>99.333333333333329</v>
      </c>
      <c r="M136" s="217">
        <f>(L136+L139)/2</f>
        <v>98.196969696969688</v>
      </c>
      <c r="N136" s="266"/>
      <c r="O136" s="269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3</v>
      </c>
      <c r="J137" s="10">
        <v>10.8</v>
      </c>
      <c r="K137" s="23">
        <f t="shared" si="2"/>
        <v>100</v>
      </c>
      <c r="L137" s="216"/>
      <c r="M137" s="218"/>
      <c r="N137" s="266"/>
      <c r="O137" s="269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70</v>
      </c>
      <c r="J138" s="10">
        <v>100</v>
      </c>
      <c r="K138" s="23">
        <f t="shared" si="2"/>
        <v>100</v>
      </c>
      <c r="L138" s="216"/>
      <c r="M138" s="218"/>
      <c r="N138" s="266"/>
      <c r="O138" s="269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6600</v>
      </c>
      <c r="J139" s="10">
        <v>6406</v>
      </c>
      <c r="K139" s="23">
        <f t="shared" si="2"/>
        <v>97.060606060606062</v>
      </c>
      <c r="L139" s="23">
        <f>K139</f>
        <v>97.060606060606062</v>
      </c>
      <c r="M139" s="218"/>
      <c r="N139" s="266"/>
      <c r="O139" s="269"/>
    </row>
    <row r="140" spans="1:15" ht="80.25" customHeight="1" x14ac:dyDescent="0.25">
      <c r="A140" s="211">
        <v>13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19</v>
      </c>
      <c r="J140" s="10">
        <v>20.3</v>
      </c>
      <c r="K140" s="23">
        <f t="shared" si="2"/>
        <v>100</v>
      </c>
      <c r="L140" s="216">
        <f>(K140+K141+K142)/3</f>
        <v>99.142857142857153</v>
      </c>
      <c r="M140" s="217">
        <f>(L140+L143)/2</f>
        <v>96.180402930402934</v>
      </c>
      <c r="N140" s="266"/>
      <c r="O140" s="269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5</v>
      </c>
      <c r="J141" s="10">
        <v>23.7</v>
      </c>
      <c r="K141" s="23">
        <f t="shared" si="2"/>
        <v>100</v>
      </c>
      <c r="L141" s="216"/>
      <c r="M141" s="218"/>
      <c r="N141" s="266"/>
      <c r="O141" s="269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70</v>
      </c>
      <c r="J142" s="10">
        <v>68.2</v>
      </c>
      <c r="K142" s="23">
        <f t="shared" si="2"/>
        <v>97.428571428571431</v>
      </c>
      <c r="L142" s="216"/>
      <c r="M142" s="218"/>
      <c r="N142" s="266"/>
      <c r="O142" s="269"/>
    </row>
    <row r="143" spans="1:15" ht="31.5" customHeight="1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15600</v>
      </c>
      <c r="J143" s="10">
        <v>14542</v>
      </c>
      <c r="K143" s="23">
        <f t="shared" si="2"/>
        <v>93.217948717948715</v>
      </c>
      <c r="L143" s="23">
        <f>K143</f>
        <v>93.217948717948715</v>
      </c>
      <c r="M143" s="218"/>
      <c r="N143" s="266"/>
      <c r="O143" s="269"/>
    </row>
    <row r="144" spans="1:15" ht="80.25" hidden="1" customHeight="1" x14ac:dyDescent="0.25">
      <c r="A144" s="211">
        <v>36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/>
      <c r="J144" s="10"/>
      <c r="K144" s="23" t="e">
        <f t="shared" si="2"/>
        <v>#DIV/0!</v>
      </c>
      <c r="L144" s="216" t="e">
        <f>(K144+K145+K146)/3</f>
        <v>#DIV/0!</v>
      </c>
      <c r="M144" s="217" t="e">
        <f>(L144+L147)/2</f>
        <v>#DIV/0!</v>
      </c>
      <c r="N144" s="266"/>
      <c r="O144" s="269"/>
    </row>
    <row r="145" spans="1:15" ht="84.75" hidden="1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/>
      <c r="J145" s="10"/>
      <c r="K145" s="23" t="e">
        <f t="shared" si="2"/>
        <v>#DIV/0!</v>
      </c>
      <c r="L145" s="216"/>
      <c r="M145" s="218"/>
      <c r="N145" s="266"/>
      <c r="O145" s="269"/>
    </row>
    <row r="146" spans="1:15" ht="71.25" hidden="1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/>
      <c r="J146" s="10"/>
      <c r="K146" s="23" t="e">
        <f t="shared" si="2"/>
        <v>#DIV/0!</v>
      </c>
      <c r="L146" s="216"/>
      <c r="M146" s="218"/>
      <c r="N146" s="266"/>
      <c r="O146" s="269"/>
    </row>
    <row r="147" spans="1:15" ht="31.5" hidden="1" customHeight="1" x14ac:dyDescent="0.25">
      <c r="A147" s="211"/>
      <c r="B147" s="239"/>
      <c r="C147" s="213"/>
      <c r="D147" s="214"/>
      <c r="E147" s="215"/>
      <c r="F147" s="21" t="s">
        <v>26</v>
      </c>
      <c r="G147" s="22" t="s">
        <v>93</v>
      </c>
      <c r="H147" s="24"/>
      <c r="I147" s="10"/>
      <c r="J147" s="10"/>
      <c r="K147" s="23" t="e">
        <f t="shared" si="2"/>
        <v>#DIV/0!</v>
      </c>
      <c r="L147" s="23" t="e">
        <f>K147</f>
        <v>#DIV/0!</v>
      </c>
      <c r="M147" s="218"/>
      <c r="N147" s="266"/>
      <c r="O147" s="269"/>
    </row>
    <row r="148" spans="1:15" customFormat="1" ht="85.5" customHeight="1" x14ac:dyDescent="0.25">
      <c r="A148" s="245">
        <v>14</v>
      </c>
      <c r="B148" s="239"/>
      <c r="C148" s="262" t="s">
        <v>115</v>
      </c>
      <c r="D148" s="260" t="s">
        <v>116</v>
      </c>
      <c r="E148" s="252" t="s">
        <v>19</v>
      </c>
      <c r="F148" s="36" t="s">
        <v>20</v>
      </c>
      <c r="G148" s="37" t="s">
        <v>117</v>
      </c>
      <c r="H148" s="38" t="s">
        <v>22</v>
      </c>
      <c r="I148" s="39">
        <v>15</v>
      </c>
      <c r="J148" s="39">
        <v>17</v>
      </c>
      <c r="K148" s="40">
        <f>IF(I148/J148*100&gt;100,100,I148/J148*100)</f>
        <v>88.235294117647058</v>
      </c>
      <c r="L148" s="254">
        <f>(K148+K149+K150)/3</f>
        <v>90.378431372549016</v>
      </c>
      <c r="M148" s="263">
        <f>(L148+L151)/2</f>
        <v>95.189215686274508</v>
      </c>
      <c r="N148" s="266"/>
      <c r="O148" s="269"/>
    </row>
    <row r="149" spans="1:15" customFormat="1" ht="68.25" customHeight="1" x14ac:dyDescent="0.25">
      <c r="A149" s="245"/>
      <c r="B149" s="239"/>
      <c r="C149" s="247"/>
      <c r="D149" s="260"/>
      <c r="E149" s="253"/>
      <c r="F149" s="36" t="s">
        <v>20</v>
      </c>
      <c r="G149" s="37" t="s">
        <v>118</v>
      </c>
      <c r="H149" s="41" t="s">
        <v>22</v>
      </c>
      <c r="I149" s="39">
        <v>100</v>
      </c>
      <c r="J149" s="39">
        <v>82.9</v>
      </c>
      <c r="K149" s="42">
        <f>IF(J149/I149*100&gt;100,100,J149/I149*100)</f>
        <v>82.9</v>
      </c>
      <c r="L149" s="255"/>
      <c r="M149" s="264"/>
      <c r="N149" s="266"/>
      <c r="O149" s="269"/>
    </row>
    <row r="150" spans="1:15" customFormat="1" ht="83.25" customHeight="1" x14ac:dyDescent="0.25">
      <c r="A150" s="245"/>
      <c r="B150" s="239"/>
      <c r="C150" s="247"/>
      <c r="D150" s="260"/>
      <c r="E150" s="253"/>
      <c r="F150" s="36" t="s">
        <v>20</v>
      </c>
      <c r="G150" s="37" t="s">
        <v>119</v>
      </c>
      <c r="H150" s="41" t="s">
        <v>22</v>
      </c>
      <c r="I150" s="39">
        <v>55</v>
      </c>
      <c r="J150" s="39">
        <v>57</v>
      </c>
      <c r="K150" s="42">
        <f>IF(J150/I150*100&gt;100,100,J150/I150*100)</f>
        <v>100</v>
      </c>
      <c r="L150" s="255"/>
      <c r="M150" s="264"/>
      <c r="N150" s="266"/>
      <c r="O150" s="269"/>
    </row>
    <row r="151" spans="1:15" customFormat="1" ht="34.5" customHeight="1" x14ac:dyDescent="0.25">
      <c r="A151" s="245"/>
      <c r="B151" s="239"/>
      <c r="C151" s="248"/>
      <c r="D151" s="261"/>
      <c r="E151" s="253"/>
      <c r="F151" s="36" t="s">
        <v>26</v>
      </c>
      <c r="G151" s="43" t="s">
        <v>27</v>
      </c>
      <c r="H151" s="41" t="s">
        <v>28</v>
      </c>
      <c r="I151" s="39">
        <v>2</v>
      </c>
      <c r="J151" s="39">
        <v>2</v>
      </c>
      <c r="K151" s="42">
        <f>IF(J151/I151*100&gt;100,100,J151/I151*100)</f>
        <v>100</v>
      </c>
      <c r="L151" s="42">
        <f>K151</f>
        <v>100</v>
      </c>
      <c r="M151" s="264"/>
      <c r="N151" s="266"/>
      <c r="O151" s="269"/>
    </row>
    <row r="152" spans="1:15" customFormat="1" ht="87.75" customHeight="1" x14ac:dyDescent="0.25">
      <c r="A152" s="245">
        <v>15</v>
      </c>
      <c r="B152" s="239"/>
      <c r="C152" s="262" t="s">
        <v>120</v>
      </c>
      <c r="D152" s="260" t="s">
        <v>121</v>
      </c>
      <c r="E152" s="252" t="s">
        <v>19</v>
      </c>
      <c r="F152" s="36" t="s">
        <v>20</v>
      </c>
      <c r="G152" s="37" t="s">
        <v>117</v>
      </c>
      <c r="H152" s="38" t="s">
        <v>22</v>
      </c>
      <c r="I152" s="39">
        <v>10</v>
      </c>
      <c r="J152" s="39">
        <v>10.1</v>
      </c>
      <c r="K152" s="40">
        <f>IF(I152/J152*100&gt;100,100,I152/J152*100)</f>
        <v>99.009900990099013</v>
      </c>
      <c r="L152" s="254">
        <f>(K152+K153+K154)/3</f>
        <v>93.969966996699668</v>
      </c>
      <c r="M152" s="263">
        <f>(L152+L155)/2</f>
        <v>96.984983498349834</v>
      </c>
      <c r="N152" s="266"/>
      <c r="O152" s="269"/>
    </row>
    <row r="153" spans="1:15" customFormat="1" ht="69.75" customHeight="1" x14ac:dyDescent="0.25">
      <c r="A153" s="245"/>
      <c r="B153" s="239"/>
      <c r="C153" s="247"/>
      <c r="D153" s="260"/>
      <c r="E153" s="253"/>
      <c r="F153" s="36" t="s">
        <v>20</v>
      </c>
      <c r="G153" s="37" t="s">
        <v>118</v>
      </c>
      <c r="H153" s="41" t="s">
        <v>22</v>
      </c>
      <c r="I153" s="39">
        <v>100</v>
      </c>
      <c r="J153" s="39">
        <v>82.9</v>
      </c>
      <c r="K153" s="42">
        <f>IF(J153/I153*100&gt;100,100,J153/I153*100)</f>
        <v>82.9</v>
      </c>
      <c r="L153" s="255"/>
      <c r="M153" s="264"/>
      <c r="N153" s="266"/>
      <c r="O153" s="269"/>
    </row>
    <row r="154" spans="1:15" customFormat="1" ht="84.75" customHeight="1" x14ac:dyDescent="0.25">
      <c r="A154" s="245"/>
      <c r="B154" s="239"/>
      <c r="C154" s="247"/>
      <c r="D154" s="260"/>
      <c r="E154" s="253"/>
      <c r="F154" s="36" t="s">
        <v>20</v>
      </c>
      <c r="G154" s="37" t="s">
        <v>119</v>
      </c>
      <c r="H154" s="41" t="s">
        <v>22</v>
      </c>
      <c r="I154" s="39">
        <v>55</v>
      </c>
      <c r="J154" s="39">
        <v>57</v>
      </c>
      <c r="K154" s="42">
        <f>IF(J154/I154*100&gt;100,100,J154/I154*100)</f>
        <v>100</v>
      </c>
      <c r="L154" s="255"/>
      <c r="M154" s="264"/>
      <c r="N154" s="266"/>
      <c r="O154" s="269"/>
    </row>
    <row r="155" spans="1:15" customFormat="1" ht="33" customHeight="1" x14ac:dyDescent="0.25">
      <c r="A155" s="245"/>
      <c r="B155" s="239"/>
      <c r="C155" s="248"/>
      <c r="D155" s="261"/>
      <c r="E155" s="253"/>
      <c r="F155" s="36" t="s">
        <v>26</v>
      </c>
      <c r="G155" s="43" t="s">
        <v>27</v>
      </c>
      <c r="H155" s="41" t="s">
        <v>28</v>
      </c>
      <c r="I155" s="39">
        <v>208.58</v>
      </c>
      <c r="J155" s="39">
        <v>211</v>
      </c>
      <c r="K155" s="42">
        <f>IF(J155/I155*100&gt;100,100,J155/I155*100)</f>
        <v>100</v>
      </c>
      <c r="L155" s="42">
        <f>K155</f>
        <v>100</v>
      </c>
      <c r="M155" s="264"/>
      <c r="N155" s="266"/>
      <c r="O155" s="269"/>
    </row>
    <row r="156" spans="1:15" customFormat="1" ht="84" hidden="1" customHeight="1" x14ac:dyDescent="0.25">
      <c r="A156" s="259">
        <v>19</v>
      </c>
      <c r="B156" s="239"/>
      <c r="C156" s="262" t="s">
        <v>122</v>
      </c>
      <c r="D156" s="260" t="s">
        <v>123</v>
      </c>
      <c r="E156" s="252" t="s">
        <v>19</v>
      </c>
      <c r="F156" s="36" t="s">
        <v>20</v>
      </c>
      <c r="G156" s="37" t="s">
        <v>117</v>
      </c>
      <c r="H156" s="38" t="s">
        <v>22</v>
      </c>
      <c r="I156" s="39"/>
      <c r="J156" s="39"/>
      <c r="K156" s="40" t="e">
        <f>IF(I156/J156*100&gt;100,100,I156/J156*100)</f>
        <v>#DIV/0!</v>
      </c>
      <c r="L156" s="254" t="e">
        <f>(K156+K157+K158)/3</f>
        <v>#DIV/0!</v>
      </c>
      <c r="M156" s="263" t="e">
        <f>(L156+L159)/2</f>
        <v>#DIV/0!</v>
      </c>
      <c r="N156" s="266"/>
      <c r="O156" s="269"/>
    </row>
    <row r="157" spans="1:15" customFormat="1" ht="66" hidden="1" customHeight="1" x14ac:dyDescent="0.25">
      <c r="A157" s="245"/>
      <c r="B157" s="239"/>
      <c r="C157" s="247"/>
      <c r="D157" s="260"/>
      <c r="E157" s="253"/>
      <c r="F157" s="36" t="s">
        <v>20</v>
      </c>
      <c r="G157" s="37" t="s">
        <v>118</v>
      </c>
      <c r="H157" s="41" t="s">
        <v>22</v>
      </c>
      <c r="I157" s="39"/>
      <c r="J157" s="39"/>
      <c r="K157" s="42" t="e">
        <f>IF(J157/I157*100&gt;100,100,J157/I157*100)</f>
        <v>#DIV/0!</v>
      </c>
      <c r="L157" s="255"/>
      <c r="M157" s="264"/>
      <c r="N157" s="266"/>
      <c r="O157" s="269"/>
    </row>
    <row r="158" spans="1:15" customFormat="1" ht="84.75" hidden="1" customHeight="1" x14ac:dyDescent="0.25">
      <c r="A158" s="245"/>
      <c r="B158" s="239"/>
      <c r="C158" s="247"/>
      <c r="D158" s="260"/>
      <c r="E158" s="253"/>
      <c r="F158" s="36" t="s">
        <v>20</v>
      </c>
      <c r="G158" s="37" t="s">
        <v>119</v>
      </c>
      <c r="H158" s="41" t="s">
        <v>22</v>
      </c>
      <c r="I158" s="39"/>
      <c r="J158" s="39"/>
      <c r="K158" s="42" t="e">
        <f>IF(J158/I158*100&gt;100,100,J158/I158*100)</f>
        <v>#DIV/0!</v>
      </c>
      <c r="L158" s="255"/>
      <c r="M158" s="264"/>
      <c r="N158" s="266"/>
      <c r="O158" s="269"/>
    </row>
    <row r="159" spans="1:15" customFormat="1" ht="36" hidden="1" customHeight="1" x14ac:dyDescent="0.25">
      <c r="A159" s="245"/>
      <c r="B159" s="239"/>
      <c r="C159" s="248"/>
      <c r="D159" s="261"/>
      <c r="E159" s="253"/>
      <c r="F159" s="36" t="s">
        <v>26</v>
      </c>
      <c r="G159" s="43" t="s">
        <v>27</v>
      </c>
      <c r="H159" s="41" t="s">
        <v>28</v>
      </c>
      <c r="I159" s="39"/>
      <c r="J159" s="39"/>
      <c r="K159" s="42" t="e">
        <f>IF(J159/I159*100&gt;100,100,J159/I159*100)</f>
        <v>#DIV/0!</v>
      </c>
      <c r="L159" s="42" t="e">
        <f>K159</f>
        <v>#DIV/0!</v>
      </c>
      <c r="M159" s="264"/>
      <c r="N159" s="266"/>
      <c r="O159" s="269"/>
    </row>
    <row r="160" spans="1:15" customFormat="1" ht="68.25" customHeight="1" x14ac:dyDescent="0.25">
      <c r="A160" s="259">
        <v>16</v>
      </c>
      <c r="B160" s="239"/>
      <c r="C160" s="246" t="s">
        <v>124</v>
      </c>
      <c r="D160" s="260" t="s">
        <v>125</v>
      </c>
      <c r="E160" s="252" t="s">
        <v>19</v>
      </c>
      <c r="F160" s="36" t="s">
        <v>20</v>
      </c>
      <c r="G160" s="37" t="s">
        <v>126</v>
      </c>
      <c r="H160" s="38" t="s">
        <v>22</v>
      </c>
      <c r="I160" s="39">
        <v>100</v>
      </c>
      <c r="J160" s="39">
        <v>82.9</v>
      </c>
      <c r="K160" s="42">
        <f>IF(J160/I160*100&gt;100,100,J160/I160*100)</f>
        <v>82.9</v>
      </c>
      <c r="L160" s="254">
        <f>(K160+K161+K162)/3</f>
        <v>90.378431372549016</v>
      </c>
      <c r="M160" s="256">
        <f>(L160+L163)/2</f>
        <v>95.189215686274508</v>
      </c>
      <c r="N160" s="266"/>
      <c r="O160" s="269"/>
    </row>
    <row r="161" spans="1:15" customFormat="1" ht="83.25" customHeight="1" x14ac:dyDescent="0.25">
      <c r="A161" s="245"/>
      <c r="B161" s="239"/>
      <c r="C161" s="247"/>
      <c r="D161" s="260"/>
      <c r="E161" s="253"/>
      <c r="F161" s="36" t="s">
        <v>20</v>
      </c>
      <c r="G161" s="37" t="s">
        <v>127</v>
      </c>
      <c r="H161" s="41" t="s">
        <v>22</v>
      </c>
      <c r="I161" s="39">
        <v>15</v>
      </c>
      <c r="J161" s="39">
        <v>17</v>
      </c>
      <c r="K161" s="40">
        <f>IF(I161/J161*100&gt;100,100,I161/J161*100)</f>
        <v>88.235294117647058</v>
      </c>
      <c r="L161" s="255"/>
      <c r="M161" s="257"/>
      <c r="N161" s="266"/>
      <c r="O161" s="269"/>
    </row>
    <row r="162" spans="1:15" customFormat="1" ht="52.5" customHeight="1" x14ac:dyDescent="0.25">
      <c r="A162" s="245"/>
      <c r="B162" s="239"/>
      <c r="C162" s="247"/>
      <c r="D162" s="260"/>
      <c r="E162" s="253"/>
      <c r="F162" s="36" t="s">
        <v>20</v>
      </c>
      <c r="G162" s="37" t="s">
        <v>128</v>
      </c>
      <c r="H162" s="41" t="s">
        <v>22</v>
      </c>
      <c r="I162" s="39">
        <v>100</v>
      </c>
      <c r="J162" s="39">
        <v>100</v>
      </c>
      <c r="K162" s="42">
        <f>IF(J162/I162*100&gt;100,100,J162/I162*100)</f>
        <v>100</v>
      </c>
      <c r="L162" s="255"/>
      <c r="M162" s="257"/>
      <c r="N162" s="266"/>
      <c r="O162" s="269"/>
    </row>
    <row r="163" spans="1:15" customFormat="1" ht="36" customHeight="1" x14ac:dyDescent="0.25">
      <c r="A163" s="245"/>
      <c r="B163" s="239"/>
      <c r="C163" s="248"/>
      <c r="D163" s="261"/>
      <c r="E163" s="253"/>
      <c r="F163" s="36" t="s">
        <v>26</v>
      </c>
      <c r="G163" s="43" t="s">
        <v>27</v>
      </c>
      <c r="H163" s="41" t="s">
        <v>28</v>
      </c>
      <c r="I163" s="39">
        <v>2</v>
      </c>
      <c r="J163" s="39">
        <v>2</v>
      </c>
      <c r="K163" s="42">
        <f>IF(J163/I163*100&gt;100,100,J163/I163*100)</f>
        <v>100</v>
      </c>
      <c r="L163" s="42">
        <f>K163</f>
        <v>100</v>
      </c>
      <c r="M163" s="258"/>
      <c r="N163" s="266"/>
      <c r="O163" s="269"/>
    </row>
    <row r="164" spans="1:15" customFormat="1" ht="0.75" hidden="1" customHeight="1" x14ac:dyDescent="0.25">
      <c r="A164" s="259">
        <v>21</v>
      </c>
      <c r="B164" s="239"/>
      <c r="C164" s="246" t="s">
        <v>129</v>
      </c>
      <c r="D164" s="260" t="s">
        <v>130</v>
      </c>
      <c r="E164" s="252" t="s">
        <v>19</v>
      </c>
      <c r="F164" s="36" t="s">
        <v>20</v>
      </c>
      <c r="G164" s="37" t="s">
        <v>126</v>
      </c>
      <c r="H164" s="38" t="s">
        <v>22</v>
      </c>
      <c r="I164" s="39"/>
      <c r="J164" s="39"/>
      <c r="K164" s="42" t="e">
        <f>IF(J164/I164*100&gt;100,100,J164/I164*100)</f>
        <v>#DIV/0!</v>
      </c>
      <c r="L164" s="254" t="e">
        <f>(K164+K165+K166)/3</f>
        <v>#DIV/0!</v>
      </c>
      <c r="M164" s="256" t="e">
        <f>(L164+L167)/2</f>
        <v>#DIV/0!</v>
      </c>
      <c r="N164" s="266"/>
      <c r="O164" s="269"/>
    </row>
    <row r="165" spans="1:15" customFormat="1" ht="84" hidden="1" customHeight="1" x14ac:dyDescent="0.25">
      <c r="A165" s="245"/>
      <c r="B165" s="239"/>
      <c r="C165" s="247"/>
      <c r="D165" s="260"/>
      <c r="E165" s="253"/>
      <c r="F165" s="36" t="s">
        <v>20</v>
      </c>
      <c r="G165" s="37" t="s">
        <v>127</v>
      </c>
      <c r="H165" s="41" t="s">
        <v>22</v>
      </c>
      <c r="I165" s="39"/>
      <c r="J165" s="39"/>
      <c r="K165" s="40" t="e">
        <f>IF(I165/J165*100&gt;100,100,I165/J165*100)</f>
        <v>#DIV/0!</v>
      </c>
      <c r="L165" s="255"/>
      <c r="M165" s="257"/>
      <c r="N165" s="266"/>
      <c r="O165" s="269"/>
    </row>
    <row r="166" spans="1:15" customFormat="1" ht="51.75" hidden="1" customHeight="1" x14ac:dyDescent="0.25">
      <c r="A166" s="245"/>
      <c r="B166" s="239"/>
      <c r="C166" s="247"/>
      <c r="D166" s="260"/>
      <c r="E166" s="253"/>
      <c r="F166" s="36" t="s">
        <v>20</v>
      </c>
      <c r="G166" s="37" t="s">
        <v>128</v>
      </c>
      <c r="H166" s="41" t="s">
        <v>22</v>
      </c>
      <c r="I166" s="39"/>
      <c r="J166" s="39"/>
      <c r="K166" s="42" t="e">
        <f>IF(J166/I166*100&gt;100,100,J166/I166*100)</f>
        <v>#DIV/0!</v>
      </c>
      <c r="L166" s="255"/>
      <c r="M166" s="257"/>
      <c r="N166" s="266"/>
      <c r="O166" s="269"/>
    </row>
    <row r="167" spans="1:15" customFormat="1" ht="39" hidden="1" customHeight="1" x14ac:dyDescent="0.25">
      <c r="A167" s="245"/>
      <c r="B167" s="239"/>
      <c r="C167" s="248"/>
      <c r="D167" s="261"/>
      <c r="E167" s="253"/>
      <c r="F167" s="36" t="s">
        <v>26</v>
      </c>
      <c r="G167" s="43" t="s">
        <v>27</v>
      </c>
      <c r="H167" s="41" t="s">
        <v>28</v>
      </c>
      <c r="I167" s="39"/>
      <c r="J167" s="39"/>
      <c r="K167" s="42" t="e">
        <f>IF(J167/I167*100&gt;100,100,J167/I167*100)</f>
        <v>#DIV/0!</v>
      </c>
      <c r="L167" s="42" t="e">
        <f>K167</f>
        <v>#DIV/0!</v>
      </c>
      <c r="M167" s="258"/>
      <c r="N167" s="266"/>
      <c r="O167" s="269"/>
    </row>
    <row r="168" spans="1:15" customFormat="1" ht="66" customHeight="1" x14ac:dyDescent="0.25">
      <c r="A168" s="245">
        <v>17</v>
      </c>
      <c r="B168" s="239"/>
      <c r="C168" s="246" t="s">
        <v>131</v>
      </c>
      <c r="D168" s="249" t="s">
        <v>132</v>
      </c>
      <c r="E168" s="252" t="s">
        <v>19</v>
      </c>
      <c r="F168" s="36" t="s">
        <v>20</v>
      </c>
      <c r="G168" s="37" t="s">
        <v>126</v>
      </c>
      <c r="H168" s="38" t="s">
        <v>22</v>
      </c>
      <c r="I168" s="39">
        <v>100</v>
      </c>
      <c r="J168" s="39">
        <v>82.9</v>
      </c>
      <c r="K168" s="42">
        <f>IF(J168/I168*100&gt;100,100,J168/I168*100)</f>
        <v>82.9</v>
      </c>
      <c r="L168" s="254">
        <f>(K168+K169+K170)/3</f>
        <v>93.969966996699668</v>
      </c>
      <c r="M168" s="256">
        <f>(L168+L171)/2</f>
        <v>96.984983498349834</v>
      </c>
      <c r="N168" s="266"/>
      <c r="O168" s="269"/>
    </row>
    <row r="169" spans="1:15" customFormat="1" ht="83.25" customHeight="1" x14ac:dyDescent="0.25">
      <c r="A169" s="245"/>
      <c r="B169" s="239"/>
      <c r="C169" s="247"/>
      <c r="D169" s="250"/>
      <c r="E169" s="253"/>
      <c r="F169" s="36" t="s">
        <v>20</v>
      </c>
      <c r="G169" s="37" t="s">
        <v>127</v>
      </c>
      <c r="H169" s="41" t="s">
        <v>22</v>
      </c>
      <c r="I169" s="39">
        <v>10</v>
      </c>
      <c r="J169" s="39">
        <v>10.1</v>
      </c>
      <c r="K169" s="40">
        <f>IF(I169/J169*100&gt;100,100,I169/J169*100)</f>
        <v>99.009900990099013</v>
      </c>
      <c r="L169" s="255"/>
      <c r="M169" s="257"/>
      <c r="N169" s="266"/>
      <c r="O169" s="269"/>
    </row>
    <row r="170" spans="1:15" customFormat="1" ht="54" customHeight="1" x14ac:dyDescent="0.25">
      <c r="A170" s="245"/>
      <c r="B170" s="239"/>
      <c r="C170" s="247"/>
      <c r="D170" s="250"/>
      <c r="E170" s="253"/>
      <c r="F170" s="36" t="s">
        <v>20</v>
      </c>
      <c r="G170" s="37" t="s">
        <v>128</v>
      </c>
      <c r="H170" s="41" t="s">
        <v>22</v>
      </c>
      <c r="I170" s="39">
        <v>100</v>
      </c>
      <c r="J170" s="39">
        <v>100</v>
      </c>
      <c r="K170" s="42">
        <f>IF(J170/I170*100&gt;100,100,J170/I170*100)</f>
        <v>100</v>
      </c>
      <c r="L170" s="255"/>
      <c r="M170" s="257"/>
      <c r="N170" s="266"/>
      <c r="O170" s="269"/>
    </row>
    <row r="171" spans="1:15" customFormat="1" ht="33" customHeight="1" x14ac:dyDescent="0.25">
      <c r="A171" s="245"/>
      <c r="B171" s="240"/>
      <c r="C171" s="248"/>
      <c r="D171" s="251"/>
      <c r="E171" s="253"/>
      <c r="F171" s="36" t="s">
        <v>26</v>
      </c>
      <c r="G171" s="43" t="s">
        <v>27</v>
      </c>
      <c r="H171" s="41" t="s">
        <v>28</v>
      </c>
      <c r="I171" s="39">
        <v>208.58</v>
      </c>
      <c r="J171" s="39">
        <v>211</v>
      </c>
      <c r="K171" s="42">
        <f>IF(J171/I171*100&gt;100,100,J171/I171*100)</f>
        <v>100</v>
      </c>
      <c r="L171" s="42">
        <f>K171</f>
        <v>100</v>
      </c>
      <c r="M171" s="258"/>
      <c r="N171" s="267"/>
      <c r="O171" s="270"/>
    </row>
    <row r="172" spans="1:15" ht="17.25" customHeight="1" x14ac:dyDescent="0.25">
      <c r="A172" s="25"/>
      <c r="B172" s="26"/>
      <c r="C172" s="26"/>
      <c r="D172" s="27"/>
      <c r="E172" s="28"/>
      <c r="F172" s="29"/>
      <c r="G172" s="28"/>
      <c r="H172" s="28"/>
      <c r="I172" s="28"/>
      <c r="J172" s="28"/>
      <c r="K172" s="28"/>
      <c r="L172" s="28"/>
      <c r="M172" s="28"/>
      <c r="N172" s="30"/>
      <c r="O172" s="28"/>
    </row>
    <row r="173" spans="1:15" ht="15.75" x14ac:dyDescent="0.25">
      <c r="A173" s="25"/>
      <c r="B173" s="26"/>
      <c r="C173" s="26"/>
      <c r="D173" s="27"/>
      <c r="E173" s="28"/>
      <c r="F173" s="29"/>
      <c r="G173" s="28"/>
      <c r="H173" s="28"/>
      <c r="I173" s="28"/>
      <c r="J173" s="28"/>
      <c r="K173" s="28"/>
      <c r="L173" s="28"/>
      <c r="M173" s="28"/>
      <c r="N173" s="30"/>
      <c r="O173" s="28"/>
    </row>
    <row r="174" spans="1:15" ht="15.75" x14ac:dyDescent="0.25">
      <c r="A174" s="25"/>
      <c r="B174" s="26"/>
      <c r="C174" s="26"/>
      <c r="D174" s="27"/>
      <c r="E174" s="28"/>
      <c r="F174" s="29"/>
      <c r="G174" s="28"/>
      <c r="H174" s="28"/>
      <c r="I174" s="28"/>
      <c r="J174" s="28"/>
      <c r="K174" s="28"/>
      <c r="L174" s="28"/>
      <c r="M174" s="28"/>
      <c r="N174" s="30"/>
      <c r="O174" s="28"/>
    </row>
    <row r="175" spans="1:15" customFormat="1" ht="26.25" customHeight="1" x14ac:dyDescent="0.4">
      <c r="A175" s="31"/>
      <c r="B175" s="210" t="s">
        <v>106</v>
      </c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"/>
    </row>
    <row r="176" spans="1:15" ht="17.25" customHeight="1" x14ac:dyDescent="0.25">
      <c r="A176" s="25"/>
      <c r="B176" s="26"/>
      <c r="C176" s="26"/>
      <c r="D176" s="27"/>
      <c r="E176" s="28"/>
      <c r="F176" s="29"/>
      <c r="G176" s="28"/>
      <c r="H176" s="28"/>
      <c r="I176" s="28"/>
      <c r="J176" s="28"/>
      <c r="K176" s="28"/>
      <c r="L176" s="28"/>
      <c r="M176" s="28"/>
      <c r="N176" s="30"/>
      <c r="O176" s="28"/>
    </row>
    <row r="177" spans="2:4" ht="17.25" customHeight="1" x14ac:dyDescent="0.25"/>
    <row r="178" spans="2:4" ht="17.25" customHeight="1" x14ac:dyDescent="0.25">
      <c r="B178" s="28" t="s">
        <v>107</v>
      </c>
    </row>
    <row r="179" spans="2:4" ht="17.25" customHeight="1" x14ac:dyDescent="0.25">
      <c r="B179" s="28" t="s">
        <v>108</v>
      </c>
    </row>
    <row r="180" spans="2:4" ht="17.25" customHeight="1" x14ac:dyDescent="0.25"/>
    <row r="181" spans="2:4" ht="17.25" customHeight="1" x14ac:dyDescent="0.25"/>
    <row r="182" spans="2:4" ht="17.25" customHeight="1" x14ac:dyDescent="0.25"/>
    <row r="183" spans="2:4" ht="17.25" customHeight="1" x14ac:dyDescent="0.25">
      <c r="D183" s="34" t="s">
        <v>109</v>
      </c>
    </row>
    <row r="184" spans="2:4" ht="17.25" customHeight="1" x14ac:dyDescent="0.25"/>
  </sheetData>
  <autoFilter ref="A3:DJ3"/>
  <mergeCells count="256">
    <mergeCell ref="A8:A11"/>
    <mergeCell ref="C8:C11"/>
    <mergeCell ref="D8:D11"/>
    <mergeCell ref="E8:E11"/>
    <mergeCell ref="L8:L10"/>
    <mergeCell ref="M8:M11"/>
    <mergeCell ref="A1:O1"/>
    <mergeCell ref="A4:A7"/>
    <mergeCell ref="B4:B171"/>
    <mergeCell ref="C4:C7"/>
    <mergeCell ref="D4:D7"/>
    <mergeCell ref="E4:E7"/>
    <mergeCell ref="L4:L6"/>
    <mergeCell ref="M4:M7"/>
    <mergeCell ref="N4:N171"/>
    <mergeCell ref="O4:O171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  <mergeCell ref="A152:A155"/>
    <mergeCell ref="C152:C155"/>
    <mergeCell ref="D152:D155"/>
    <mergeCell ref="E152:E155"/>
    <mergeCell ref="L152:L154"/>
    <mergeCell ref="M152:M155"/>
    <mergeCell ref="A148:A151"/>
    <mergeCell ref="C148:C151"/>
    <mergeCell ref="D148:D151"/>
    <mergeCell ref="E148:E151"/>
    <mergeCell ref="L148:L150"/>
    <mergeCell ref="M148:M151"/>
    <mergeCell ref="A160:A163"/>
    <mergeCell ref="C160:C163"/>
    <mergeCell ref="D160:D163"/>
    <mergeCell ref="E160:E163"/>
    <mergeCell ref="L160:L162"/>
    <mergeCell ref="M160:M163"/>
    <mergeCell ref="A156:A159"/>
    <mergeCell ref="C156:C159"/>
    <mergeCell ref="D156:D159"/>
    <mergeCell ref="E156:E159"/>
    <mergeCell ref="L156:L158"/>
    <mergeCell ref="M156:M159"/>
    <mergeCell ref="B175:N175"/>
    <mergeCell ref="A168:A171"/>
    <mergeCell ref="C168:C171"/>
    <mergeCell ref="D168:D171"/>
    <mergeCell ref="E168:E171"/>
    <mergeCell ref="L168:L170"/>
    <mergeCell ref="M168:M171"/>
    <mergeCell ref="A164:A167"/>
    <mergeCell ref="C164:C167"/>
    <mergeCell ref="D164:D167"/>
    <mergeCell ref="E164:E167"/>
    <mergeCell ref="L164:L166"/>
    <mergeCell ref="M164:M167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284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0.75" customHeight="1" x14ac:dyDescent="0.25">
      <c r="A4" s="259">
        <v>1</v>
      </c>
      <c r="B4" s="427" t="s">
        <v>285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1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9.5</v>
      </c>
      <c r="K16" s="40">
        <f>IF(I16/J16*100&gt;100,100,I16/J16*100)</f>
        <v>100</v>
      </c>
      <c r="L16" s="254">
        <f>(K16+K17+K18)/3</f>
        <v>100</v>
      </c>
      <c r="M16" s="263">
        <f>(L16+L19)/2</f>
        <v>100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100</v>
      </c>
      <c r="K17" s="42">
        <f t="shared" si="0"/>
        <v>100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76.3</v>
      </c>
      <c r="K18" s="42">
        <f t="shared" si="0"/>
        <v>100</v>
      </c>
      <c r="L18" s="255"/>
      <c r="M18" s="264"/>
      <c r="N18" s="432"/>
      <c r="O18" s="408"/>
    </row>
    <row r="19" spans="1:15" ht="30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1.42</v>
      </c>
      <c r="J19" s="39">
        <v>1.42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49.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2.4</v>
      </c>
      <c r="K32" s="40">
        <f>IF(I32/J32*100&gt;100,100,I32/J32*100)</f>
        <v>100</v>
      </c>
      <c r="L32" s="254">
        <f>(K32+K33+K34)/3</f>
        <v>100</v>
      </c>
      <c r="M32" s="263">
        <f>(L32+L35)/2</f>
        <v>97.16498316498317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76.3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148.5</v>
      </c>
      <c r="J35" s="39">
        <v>140.08000000000001</v>
      </c>
      <c r="K35" s="42">
        <f t="shared" si="0"/>
        <v>94.329966329966339</v>
      </c>
      <c r="L35" s="42">
        <f>K35</f>
        <v>94.329966329966339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5.4</v>
      </c>
      <c r="K44" s="40">
        <f>IF(I44/J44*100&gt;100,100,I44/J44*100)</f>
        <v>100</v>
      </c>
      <c r="L44" s="254">
        <f>(K44+K45+K46)/3</f>
        <v>100</v>
      </c>
      <c r="M44" s="263">
        <f>(L44+L47)/2</f>
        <v>90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78.599999999999994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2.5</v>
      </c>
      <c r="J47" s="39">
        <v>2</v>
      </c>
      <c r="K47" s="42">
        <f t="shared" si="0"/>
        <v>80</v>
      </c>
      <c r="L47" s="42">
        <f>K47</f>
        <v>80</v>
      </c>
      <c r="M47" s="264"/>
      <c r="N47" s="432"/>
      <c r="O47" s="409"/>
    </row>
    <row r="48" spans="1:15" ht="1.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4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9.5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1.42</v>
      </c>
      <c r="J63" s="39">
        <v>1.42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5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5.4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2.5</v>
      </c>
      <c r="J71" s="39">
        <v>2</v>
      </c>
      <c r="K71" s="42">
        <f>IF(J71/I71*100&gt;100,100,J71/I71*100)</f>
        <v>80</v>
      </c>
      <c r="L71" s="42">
        <f>K71</f>
        <v>80</v>
      </c>
      <c r="M71" s="258"/>
      <c r="N71" s="415"/>
      <c r="O71" s="409"/>
    </row>
    <row r="72" spans="1:15" ht="66" customHeight="1" x14ac:dyDescent="0.25">
      <c r="A72" s="245">
        <v>6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97.16498316498317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2.4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148.5</v>
      </c>
      <c r="J75" s="39">
        <v>140.08000000000001</v>
      </c>
      <c r="K75" s="42">
        <f>IF(J75/I75*100&gt;100,100,J75/I75*100)</f>
        <v>94.329966329966339</v>
      </c>
      <c r="L75" s="42">
        <f>K75</f>
        <v>94.329966329966339</v>
      </c>
      <c r="M75" s="258"/>
      <c r="N75" s="415"/>
      <c r="O75" s="409"/>
    </row>
    <row r="76" spans="1:15" ht="49.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286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.7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hidden="1" customHeight="1" x14ac:dyDescent="0.25">
      <c r="A4" s="259">
        <v>1</v>
      </c>
      <c r="B4" s="427" t="s">
        <v>287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30.7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29.2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9</v>
      </c>
      <c r="K32" s="40">
        <f>IF(I32/J32*100&gt;100,100,I32/J32*100)</f>
        <v>100</v>
      </c>
      <c r="L32" s="254">
        <f>(K32+K33+K34)/3</f>
        <v>98.727272727272734</v>
      </c>
      <c r="M32" s="263">
        <f>(L32+L35)/2</f>
        <v>98.280429101911707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52.9</v>
      </c>
      <c r="K34" s="42">
        <f t="shared" si="0"/>
        <v>96.181818181818173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165.25</v>
      </c>
      <c r="J35" s="39">
        <v>161.66999999999999</v>
      </c>
      <c r="K35" s="42">
        <f t="shared" si="0"/>
        <v>97.833585476550681</v>
      </c>
      <c r="L35" s="42">
        <f>K35</f>
        <v>97.833585476550681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2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10.3</v>
      </c>
      <c r="K44" s="40">
        <f>IF(I44/J44*100&gt;100,100,I44/J44*100)</f>
        <v>100</v>
      </c>
      <c r="L44" s="254">
        <f>(K44+K45+K46)/3</f>
        <v>98.727272727272734</v>
      </c>
      <c r="M44" s="263">
        <f>(L44+L47)/2</f>
        <v>99.363636363636374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52.9</v>
      </c>
      <c r="K46" s="42">
        <f t="shared" si="0"/>
        <v>96.181818181818173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1.75</v>
      </c>
      <c r="J47" s="39">
        <v>2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81.75" customHeight="1" x14ac:dyDescent="0.25">
      <c r="A48" s="245">
        <v>3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10.4</v>
      </c>
      <c r="K48" s="40">
        <f>IF(I48/J48*100&gt;100,100,I48/J48*100)</f>
        <v>100</v>
      </c>
      <c r="L48" s="254">
        <f>(K48+K49+K50)/3</f>
        <v>98.727272727272734</v>
      </c>
      <c r="M48" s="263">
        <f>(L48+L51)/2</f>
        <v>97.280303030303031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52.9</v>
      </c>
      <c r="K50" s="42">
        <f>IF(J50/I50*100&gt;100,100,J50/I50*100)</f>
        <v>96.181818181818173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6</v>
      </c>
      <c r="J51" s="39">
        <v>5.75</v>
      </c>
      <c r="K51" s="42">
        <f>IF(J51/I51*100&gt;100,100,J51/I51*100)</f>
        <v>95.833333333333343</v>
      </c>
      <c r="L51" s="42">
        <f>K51</f>
        <v>95.833333333333343</v>
      </c>
      <c r="M51" s="264"/>
      <c r="N51" s="432"/>
      <c r="O51" s="408"/>
    </row>
    <row r="52" spans="1:15" ht="85.5" customHeight="1" x14ac:dyDescent="0.25">
      <c r="A52" s="259">
        <v>4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8.1999999999999993</v>
      </c>
      <c r="K52" s="40">
        <f>IF(I52/J52*100&gt;100,100,I52/J52*100)</f>
        <v>100</v>
      </c>
      <c r="L52" s="254">
        <f>(K52+K53+K54)/3</f>
        <v>98.727272727272734</v>
      </c>
      <c r="M52" s="263">
        <f>(L52+L55)/2</f>
        <v>99.363636363636374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52.9</v>
      </c>
      <c r="K54" s="42">
        <f>IF(J54/I54*100&gt;100,100,J54/I54*100)</f>
        <v>96.181818181818173</v>
      </c>
      <c r="L54" s="255"/>
      <c r="M54" s="264"/>
      <c r="N54" s="432"/>
      <c r="O54" s="408"/>
    </row>
    <row r="55" spans="1:15" ht="37.5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22.5</v>
      </c>
      <c r="J55" s="39">
        <v>24.42</v>
      </c>
      <c r="K55" s="42">
        <f>IF(J55/I55*100&gt;100,100,J55/I55*100)</f>
        <v>100</v>
      </c>
      <c r="L55" s="42">
        <f>K55</f>
        <v>100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5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10.3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1.75</v>
      </c>
      <c r="J71" s="39">
        <v>2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6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98.331838565022423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9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0.7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167.25</v>
      </c>
      <c r="J75" s="39">
        <v>161.66999999999999</v>
      </c>
      <c r="K75" s="42">
        <f>IF(J75/I75*100&gt;100,100,J75/I75*100)</f>
        <v>96.663677130044832</v>
      </c>
      <c r="L75" s="42">
        <f>K75</f>
        <v>96.663677130044832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7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97.916666666666671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10.4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6</v>
      </c>
      <c r="J91" s="39">
        <v>5.75</v>
      </c>
      <c r="K91" s="11">
        <f>IF(J91/I91*100&gt;100,100,J91/I91*100)</f>
        <v>95.833333333333343</v>
      </c>
      <c r="L91" s="11">
        <f>K91</f>
        <v>95.833333333333343</v>
      </c>
      <c r="M91" s="277"/>
      <c r="N91" s="415"/>
      <c r="O91" s="409"/>
    </row>
    <row r="92" spans="1:15" ht="67.5" customHeight="1" x14ac:dyDescent="0.25">
      <c r="A92" s="259">
        <v>8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100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8.1999999999999993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7.5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22.5</v>
      </c>
      <c r="J95" s="39">
        <v>24.42</v>
      </c>
      <c r="K95" s="11">
        <f>IF(J95/I95*100&gt;100,100,J95/I95*100)</f>
        <v>100</v>
      </c>
      <c r="L95" s="11">
        <f>K95</f>
        <v>100</v>
      </c>
      <c r="M95" s="277"/>
      <c r="N95" s="415"/>
      <c r="O95" s="407"/>
    </row>
    <row r="96" spans="1:15" ht="1.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288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289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5.5</v>
      </c>
      <c r="K4" s="166">
        <f>IF(I4/J4*100&gt;100,100,I4/J4*100)</f>
        <v>100</v>
      </c>
      <c r="L4" s="430">
        <f>(K4+K5+K6)/3</f>
        <v>97.966666666666654</v>
      </c>
      <c r="M4" s="258">
        <f>(L4+L7)/2</f>
        <v>96.663333333333327</v>
      </c>
      <c r="N4" s="431" t="s">
        <v>23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93.9</v>
      </c>
      <c r="K5" s="42">
        <f t="shared" ref="K5:K49" si="0">IF(J5/I5*100&gt;100,100,J5/I5*100)</f>
        <v>93.9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55</v>
      </c>
      <c r="J6" s="39">
        <v>64.3</v>
      </c>
      <c r="K6" s="42">
        <f t="shared" si="0"/>
        <v>100</v>
      </c>
      <c r="L6" s="255"/>
      <c r="M6" s="264"/>
      <c r="N6" s="432"/>
      <c r="O6" s="408"/>
    </row>
    <row r="7" spans="1:15" ht="30.7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12.5</v>
      </c>
      <c r="J7" s="39">
        <v>11.92</v>
      </c>
      <c r="K7" s="42">
        <f t="shared" si="0"/>
        <v>95.36</v>
      </c>
      <c r="L7" s="42">
        <f>K7</f>
        <v>95.36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2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13.8</v>
      </c>
      <c r="K16" s="40">
        <f>IF(I16/J16*100&gt;100,100,I16/J16*100)</f>
        <v>100</v>
      </c>
      <c r="L16" s="254">
        <f>(K16+K17+K18)/3</f>
        <v>97.966666666666654</v>
      </c>
      <c r="M16" s="263">
        <f>(L16+L19)/2</f>
        <v>98.98333333333332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93.9</v>
      </c>
      <c r="K17" s="42">
        <f t="shared" si="0"/>
        <v>93.9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64.3</v>
      </c>
      <c r="K18" s="42">
        <f t="shared" si="0"/>
        <v>100</v>
      </c>
      <c r="L18" s="255"/>
      <c r="M18" s="264"/>
      <c r="N18" s="432"/>
      <c r="O18" s="408"/>
    </row>
    <row r="19" spans="1:15" ht="28.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1.58</v>
      </c>
      <c r="J19" s="39">
        <v>1.75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7.5</v>
      </c>
      <c r="K32" s="40">
        <f>IF(I32/J32*100&gt;100,100,I32/J32*100)</f>
        <v>100</v>
      </c>
      <c r="L32" s="254">
        <f>(K32+K33+K34)/3</f>
        <v>97.966666666666654</v>
      </c>
      <c r="M32" s="263">
        <f>(L32+L35)/2</f>
        <v>97.598538011695908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93.9</v>
      </c>
      <c r="K33" s="42">
        <f t="shared" si="0"/>
        <v>93.9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64.3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213.75</v>
      </c>
      <c r="J35" s="39">
        <v>207.83</v>
      </c>
      <c r="K35" s="42">
        <f t="shared" si="0"/>
        <v>97.230409356725161</v>
      </c>
      <c r="L35" s="42">
        <f>K35</f>
        <v>97.230409356725161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4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9.6999999999999993</v>
      </c>
      <c r="K44" s="40">
        <f>IF(I44/J44*100&gt;100,100,I44/J44*100)</f>
        <v>100</v>
      </c>
      <c r="L44" s="254">
        <f>(K44+K45+K46)/3</f>
        <v>97.966666666666654</v>
      </c>
      <c r="M44" s="263">
        <f>(L44+L47)/2</f>
        <v>98.98333333333332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93.9</v>
      </c>
      <c r="K45" s="42">
        <f t="shared" si="0"/>
        <v>93.9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64.3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5.17</v>
      </c>
      <c r="J47" s="39">
        <v>5.58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81.75" customHeight="1" x14ac:dyDescent="0.25">
      <c r="A48" s="245">
        <v>5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10.3</v>
      </c>
      <c r="K48" s="40">
        <f>IF(I48/J48*100&gt;100,100,I48/J48*100)</f>
        <v>100</v>
      </c>
      <c r="L48" s="254">
        <f>(K48+K49+K50)/3</f>
        <v>97.966666666666654</v>
      </c>
      <c r="M48" s="263">
        <f>(L48+L51)/2</f>
        <v>98.98333333333332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93.9</v>
      </c>
      <c r="K49" s="42">
        <f t="shared" si="0"/>
        <v>93.9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64.3</v>
      </c>
      <c r="K50" s="42">
        <f>IF(J50/I50*100&gt;100,100,J50/I50*100)</f>
        <v>100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4.83</v>
      </c>
      <c r="J51" s="39">
        <v>5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6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10.199999999999999</v>
      </c>
      <c r="K52" s="40">
        <f>IF(I52/J52*100&gt;100,100,I52/J52*100)</f>
        <v>100</v>
      </c>
      <c r="L52" s="254">
        <f>(K52+K53+K54)/3</f>
        <v>97.966666666666654</v>
      </c>
      <c r="M52" s="263">
        <f>(L52+L55)/2</f>
        <v>97.915717674970338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93.9</v>
      </c>
      <c r="K53" s="42">
        <f>IF(J53/I53*100&gt;100,100,J53/I53*100)</f>
        <v>93.9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64.3</v>
      </c>
      <c r="K54" s="42">
        <f>IF(J54/I54*100&gt;100,100,J54/I54*100)</f>
        <v>100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19.670000000000002</v>
      </c>
      <c r="J55" s="39">
        <v>19.25</v>
      </c>
      <c r="K55" s="42">
        <f>IF(J55/I55*100&gt;100,100,J55/I55*100)</f>
        <v>97.864768683274022</v>
      </c>
      <c r="L55" s="42">
        <f>K55</f>
        <v>97.864768683274022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7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93.9</v>
      </c>
      <c r="K60" s="42">
        <f>IF(J60/I60*100&gt;100,100,J60/I60*100)</f>
        <v>93.9</v>
      </c>
      <c r="L60" s="254">
        <f>(K60+K61+K62)/3</f>
        <v>97.966666666666654</v>
      </c>
      <c r="M60" s="256">
        <f>(L60+L63)/2</f>
        <v>98.98333333333332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13.8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1.58</v>
      </c>
      <c r="J63" s="39">
        <v>1.75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8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93.9</v>
      </c>
      <c r="K68" s="42">
        <f>IF(J68/I68*100&gt;100,100,J68/I68*100)</f>
        <v>93.9</v>
      </c>
      <c r="L68" s="254">
        <f>(K68+K69+K70)/3</f>
        <v>97.966666666666654</v>
      </c>
      <c r="M68" s="256">
        <f>(L68+L71)/2</f>
        <v>98.98333333333332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9.6999999999999993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5.17</v>
      </c>
      <c r="J71" s="39">
        <v>5.58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9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93.9</v>
      </c>
      <c r="K72" s="42">
        <f>IF(J72/I72*100&gt;100,100,J72/I72*100)</f>
        <v>93.9</v>
      </c>
      <c r="L72" s="254">
        <f>(K72+K73+K74)/3</f>
        <v>97.966666666666654</v>
      </c>
      <c r="M72" s="256">
        <f>(L72+L75)/2</f>
        <v>97.54686924493555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8.4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0.7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226.25</v>
      </c>
      <c r="J75" s="39">
        <v>219.75</v>
      </c>
      <c r="K75" s="42">
        <f>IF(J75/I75*100&gt;100,100,J75/I75*100)</f>
        <v>97.127071823204432</v>
      </c>
      <c r="L75" s="42">
        <f>K75</f>
        <v>97.127071823204432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10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93.9</v>
      </c>
      <c r="K88" s="42">
        <f>IF(J88/I88*100&gt;100,100,J88/I88*100)</f>
        <v>93.9</v>
      </c>
      <c r="L88" s="216">
        <f>(K88+K89+K90)/3</f>
        <v>97.966666666666654</v>
      </c>
      <c r="M88" s="275">
        <f>(L88+L91)/2</f>
        <v>98.98333333333332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10.3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4.83</v>
      </c>
      <c r="J91" s="39">
        <v>5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11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93.9</v>
      </c>
      <c r="K92" s="11">
        <f>IF(J92/I92*100&gt;100,100,J92/I92*100)</f>
        <v>93.9</v>
      </c>
      <c r="L92" s="216">
        <f>(K92+K93+K94)/3</f>
        <v>97.966666666666654</v>
      </c>
      <c r="M92" s="275">
        <f>(L92+L95)/2</f>
        <v>97.915717674970338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10.199999999999999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19.670000000000002</v>
      </c>
      <c r="J95" s="39">
        <v>19.25</v>
      </c>
      <c r="K95" s="11">
        <f>IF(J95/I95*100&gt;100,100,J95/I95*100)</f>
        <v>97.864768683274022</v>
      </c>
      <c r="L95" s="11">
        <f>K95</f>
        <v>97.864768683274022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290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.7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0.75" hidden="1" customHeight="1" x14ac:dyDescent="0.25">
      <c r="A4" s="259">
        <v>1</v>
      </c>
      <c r="B4" s="427" t="s">
        <v>291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40.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15</v>
      </c>
      <c r="J32" s="39">
        <v>7.4</v>
      </c>
      <c r="K32" s="40">
        <f>IF(I32/J32*100&gt;100,100,I32/J32*100)</f>
        <v>100</v>
      </c>
      <c r="L32" s="254">
        <f>(K32+K33+K34)/3</f>
        <v>98.866666666666674</v>
      </c>
      <c r="M32" s="263">
        <f>(L32+L35)/2</f>
        <v>99.224472573839677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96.6</v>
      </c>
      <c r="K33" s="42">
        <f t="shared" si="0"/>
        <v>96.6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62.2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79</v>
      </c>
      <c r="J35" s="39">
        <v>78.67</v>
      </c>
      <c r="K35" s="42">
        <f t="shared" si="0"/>
        <v>99.582278481012665</v>
      </c>
      <c r="L35" s="42">
        <f>K35</f>
        <v>99.582278481012665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hidden="1" customHeight="1" x14ac:dyDescent="0.25">
      <c r="A44" s="259">
        <v>11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/>
      <c r="J44" s="39"/>
      <c r="K44" s="40" t="e">
        <f>IF(I44/J44*100&gt;100,100,I44/J44*100)</f>
        <v>#DIV/0!</v>
      </c>
      <c r="L44" s="254" t="e">
        <f>(K44+K45+K46)/3</f>
        <v>#DIV/0!</v>
      </c>
      <c r="M44" s="263" t="e">
        <f>(L44+L47)/2</f>
        <v>#DIV/0!</v>
      </c>
      <c r="N44" s="432"/>
      <c r="O44" s="410"/>
    </row>
    <row r="45" spans="1:15" ht="66" hidden="1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/>
      <c r="J45" s="39"/>
      <c r="K45" s="42" t="e">
        <f t="shared" si="0"/>
        <v>#DIV/0!</v>
      </c>
      <c r="L45" s="255"/>
      <c r="M45" s="264"/>
      <c r="N45" s="432"/>
      <c r="O45" s="408"/>
    </row>
    <row r="46" spans="1:15" ht="84.75" hidden="1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/>
      <c r="J46" s="39"/>
      <c r="K46" s="42" t="e">
        <f t="shared" si="0"/>
        <v>#DIV/0!</v>
      </c>
      <c r="L46" s="255"/>
      <c r="M46" s="264"/>
      <c r="N46" s="432"/>
      <c r="O46" s="408"/>
    </row>
    <row r="47" spans="1:15" ht="36" hidden="1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/>
      <c r="J47" s="39"/>
      <c r="K47" s="42" t="e">
        <f t="shared" si="0"/>
        <v>#DIV/0!</v>
      </c>
      <c r="L47" s="42" t="e">
        <f>K47</f>
        <v>#DIV/0!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customHeight="1" x14ac:dyDescent="0.25">
      <c r="A52" s="259">
        <v>2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9.9</v>
      </c>
      <c r="K52" s="40">
        <f>IF(I52/J52*100&gt;100,100,I52/J52*100)</f>
        <v>100</v>
      </c>
      <c r="L52" s="254">
        <f>(K52+K53+K54)/3</f>
        <v>98.866666666666674</v>
      </c>
      <c r="M52" s="263">
        <f>(L52+L55)/2</f>
        <v>96.209452736318411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96.6</v>
      </c>
      <c r="K53" s="42">
        <f>IF(J53/I53*100&gt;100,100,J53/I53*100)</f>
        <v>96.6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62.2</v>
      </c>
      <c r="K54" s="42">
        <f>IF(J54/I54*100&gt;100,100,J54/I54*100)</f>
        <v>100</v>
      </c>
      <c r="L54" s="255"/>
      <c r="M54" s="264"/>
      <c r="N54" s="432"/>
      <c r="O54" s="408"/>
    </row>
    <row r="55" spans="1:15" ht="37.5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16.75</v>
      </c>
      <c r="J55" s="39">
        <v>15.67</v>
      </c>
      <c r="K55" s="42">
        <f>IF(J55/I55*100&gt;100,100,J55/I55*100)</f>
        <v>93.552238805970148</v>
      </c>
      <c r="L55" s="42">
        <f>K55</f>
        <v>93.552238805970148</v>
      </c>
      <c r="M55" s="264"/>
      <c r="N55" s="433"/>
      <c r="O55" s="409"/>
    </row>
    <row r="56" spans="1:15" ht="32.2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27.75" hidden="1" customHeight="1" x14ac:dyDescent="0.25">
      <c r="A68" s="259">
        <v>17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/>
      <c r="J68" s="39"/>
      <c r="K68" s="42" t="e">
        <f>IF(J68/I68*100&gt;100,100,J68/I68*100)</f>
        <v>#DIV/0!</v>
      </c>
      <c r="L68" s="254" t="e">
        <f>(K68+K69+K70)/3</f>
        <v>#DIV/0!</v>
      </c>
      <c r="M68" s="256" t="e">
        <f>(L68+L71)/2</f>
        <v>#DIV/0!</v>
      </c>
      <c r="N68" s="415"/>
      <c r="O68" s="410"/>
    </row>
    <row r="69" spans="1:15" ht="84" hidden="1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/>
      <c r="J69" s="39"/>
      <c r="K69" s="40" t="e">
        <f>IF(I69/J69*100&gt;100,100,I69/J69*100)</f>
        <v>#DIV/0!</v>
      </c>
      <c r="L69" s="255"/>
      <c r="M69" s="257"/>
      <c r="N69" s="415"/>
      <c r="O69" s="408"/>
    </row>
    <row r="70" spans="1:15" ht="51.75" hidden="1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/>
      <c r="J70" s="39"/>
      <c r="K70" s="42" t="e">
        <f>IF(J70/I70*100&gt;100,100,J70/I70*100)</f>
        <v>#DIV/0!</v>
      </c>
      <c r="L70" s="255"/>
      <c r="M70" s="257"/>
      <c r="N70" s="415"/>
      <c r="O70" s="408"/>
    </row>
    <row r="71" spans="1:15" ht="39" hidden="1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/>
      <c r="J71" s="39"/>
      <c r="K71" s="42" t="e">
        <f>IF(J71/I71*100&gt;100,100,J71/I71*100)</f>
        <v>#DIV/0!</v>
      </c>
      <c r="L71" s="42" t="e">
        <f>K71</f>
        <v>#DIV/0!</v>
      </c>
      <c r="M71" s="258"/>
      <c r="N71" s="415"/>
      <c r="O71" s="409"/>
    </row>
    <row r="72" spans="1:15" ht="66" hidden="1" customHeight="1" x14ac:dyDescent="0.25">
      <c r="A72" s="245">
        <v>18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/>
      <c r="J72" s="39"/>
      <c r="K72" s="42" t="e">
        <f>IF(J72/I72*100&gt;100,100,J72/I72*100)</f>
        <v>#DIV/0!</v>
      </c>
      <c r="L72" s="254" t="e">
        <f>(K72+K73+K74)/3</f>
        <v>#DIV/0!</v>
      </c>
      <c r="M72" s="256" t="e">
        <f>(L72+L75)/2</f>
        <v>#DIV/0!</v>
      </c>
      <c r="N72" s="415"/>
      <c r="O72" s="410"/>
    </row>
    <row r="73" spans="1:15" ht="83.25" hidden="1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/>
      <c r="J73" s="39"/>
      <c r="K73" s="40" t="e">
        <f>IF(I73/J73*100&gt;100,100,I73/J73*100)</f>
        <v>#DIV/0!</v>
      </c>
      <c r="L73" s="255"/>
      <c r="M73" s="257"/>
      <c r="N73" s="415"/>
      <c r="O73" s="408"/>
    </row>
    <row r="74" spans="1:15" ht="54" hidden="1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/>
      <c r="J74" s="39"/>
      <c r="K74" s="42" t="e">
        <f>IF(J74/I74*100&gt;100,100,J74/I74*100)</f>
        <v>#DIV/0!</v>
      </c>
      <c r="L74" s="255"/>
      <c r="M74" s="257"/>
      <c r="N74" s="415"/>
      <c r="O74" s="408"/>
    </row>
    <row r="75" spans="1:15" ht="33" hidden="1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/>
      <c r="J75" s="39"/>
      <c r="K75" s="42" t="e">
        <f>IF(J75/I75*100&gt;100,100,J75/I75*100)</f>
        <v>#DIV/0!</v>
      </c>
      <c r="L75" s="42" t="e">
        <f>K75</f>
        <v>#DIV/0!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customHeight="1" x14ac:dyDescent="0.25">
      <c r="A84" s="259">
        <v>3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>
        <v>100</v>
      </c>
      <c r="J84" s="39">
        <v>96.6</v>
      </c>
      <c r="K84" s="42">
        <f>IF(J84/I84*100&gt;100,100,J84/I84*100)</f>
        <v>96.6</v>
      </c>
      <c r="L84" s="254">
        <f>(K84+K85+K86)/3</f>
        <v>98.866666666666674</v>
      </c>
      <c r="M84" s="256">
        <f>(L84+L87)/2</f>
        <v>99.224472573839677</v>
      </c>
      <c r="N84" s="415"/>
      <c r="O84" s="408"/>
    </row>
    <row r="85" spans="1:15" ht="83.25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>
        <v>15</v>
      </c>
      <c r="J85" s="39">
        <v>7.4</v>
      </c>
      <c r="K85" s="40">
        <f>IF(I85/J85*100&gt;100,100,I85/J85*100)</f>
        <v>100</v>
      </c>
      <c r="L85" s="255"/>
      <c r="M85" s="257"/>
      <c r="N85" s="415"/>
      <c r="O85" s="408"/>
    </row>
    <row r="86" spans="1:15" ht="51.75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>
        <v>100</v>
      </c>
      <c r="J86" s="39">
        <v>100</v>
      </c>
      <c r="K86" s="42">
        <f>IF(J86/I86*100&gt;100,100,J86/I86*100)</f>
        <v>100</v>
      </c>
      <c r="L86" s="255"/>
      <c r="M86" s="257"/>
      <c r="N86" s="415"/>
      <c r="O86" s="408"/>
    </row>
    <row r="87" spans="1:15" ht="36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>
        <v>79</v>
      </c>
      <c r="J87" s="39">
        <v>78.67</v>
      </c>
      <c r="K87" s="42">
        <f>IF(J87/I87*100&gt;100,100,J87/I87*100)</f>
        <v>99.582278481012665</v>
      </c>
      <c r="L87" s="42">
        <f>K87</f>
        <v>99.582278481012665</v>
      </c>
      <c r="M87" s="258"/>
      <c r="N87" s="415"/>
      <c r="O87" s="409"/>
    </row>
    <row r="88" spans="1:15" ht="0.7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customHeight="1" x14ac:dyDescent="0.25">
      <c r="A96" s="245">
        <v>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>
        <v>100</v>
      </c>
      <c r="J96" s="39">
        <v>96.6</v>
      </c>
      <c r="K96" s="11">
        <f>IF(J96/I96*100&gt;100,100,J96/I96*100)</f>
        <v>96.6</v>
      </c>
      <c r="L96" s="216">
        <f>(K96+K97+K98)/3</f>
        <v>98.866666666666674</v>
      </c>
      <c r="M96" s="275">
        <f>(L96+L99)/2</f>
        <v>96.209452736318411</v>
      </c>
      <c r="N96" s="415"/>
      <c r="O96" s="405"/>
    </row>
    <row r="97" spans="1:15" ht="85.5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>
        <v>10</v>
      </c>
      <c r="J97" s="39">
        <v>9.9</v>
      </c>
      <c r="K97" s="45">
        <f>IF(I97/J97*100&gt;100,100,I97/J97*100)</f>
        <v>100</v>
      </c>
      <c r="L97" s="274"/>
      <c r="M97" s="276"/>
      <c r="N97" s="415"/>
      <c r="O97" s="406"/>
    </row>
    <row r="98" spans="1:15" ht="51.75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>
        <v>100</v>
      </c>
      <c r="J98" s="39">
        <v>100</v>
      </c>
      <c r="K98" s="11">
        <f>IF(J98/I98*100&gt;100,100,J98/I98*100)</f>
        <v>100</v>
      </c>
      <c r="L98" s="274"/>
      <c r="M98" s="276"/>
      <c r="N98" s="415"/>
      <c r="O98" s="406"/>
    </row>
    <row r="99" spans="1:15" ht="34.5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>
        <v>16.75</v>
      </c>
      <c r="J99" s="39">
        <v>15.67</v>
      </c>
      <c r="K99" s="11">
        <f>IF(J99/I99*100&gt;100,100,J99/I99*100)</f>
        <v>93.552238805970148</v>
      </c>
      <c r="L99" s="11">
        <f>K99</f>
        <v>93.552238805970148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1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292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0">
        <v>14</v>
      </c>
      <c r="O3" s="161">
        <v>15</v>
      </c>
    </row>
    <row r="4" spans="1:15" ht="53.25" hidden="1" customHeight="1" x14ac:dyDescent="0.25">
      <c r="A4" s="259">
        <v>1</v>
      </c>
      <c r="B4" s="427" t="s">
        <v>293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44.2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15.2</v>
      </c>
      <c r="K32" s="40">
        <f>IF(I32/J32*100&gt;100,100,I32/J32*100)</f>
        <v>65.789473684210535</v>
      </c>
      <c r="L32" s="254">
        <f>(K32+K33+K34)/3</f>
        <v>88.596491228070178</v>
      </c>
      <c r="M32" s="263">
        <f>(L32+L35)/2</f>
        <v>93.563499220048499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64.400000000000006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147.66999999999999</v>
      </c>
      <c r="J35" s="39">
        <v>145.5</v>
      </c>
      <c r="K35" s="42">
        <f t="shared" si="0"/>
        <v>98.530507212026833</v>
      </c>
      <c r="L35" s="42">
        <f>K35</f>
        <v>98.530507212026833</v>
      </c>
      <c r="M35" s="264"/>
      <c r="N35" s="432"/>
      <c r="O35" s="409"/>
    </row>
    <row r="36" spans="1:15" ht="86.2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2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7.1</v>
      </c>
      <c r="K44" s="40">
        <f>IF(I44/J44*100&gt;100,100,I44/J44*100)</f>
        <v>100</v>
      </c>
      <c r="L44" s="254">
        <f>(K44+K45+K46)/3</f>
        <v>100</v>
      </c>
      <c r="M44" s="263">
        <f>(L44+L47)/2</f>
        <v>100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61.5</v>
      </c>
      <c r="K46" s="42">
        <f t="shared" si="0"/>
        <v>100</v>
      </c>
      <c r="L46" s="255"/>
      <c r="M46" s="264"/>
      <c r="N46" s="432"/>
      <c r="O46" s="408"/>
    </row>
    <row r="47" spans="1:15" ht="34.5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1.25</v>
      </c>
      <c r="J47" s="39">
        <v>1.25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78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3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3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7.1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1.25</v>
      </c>
      <c r="J71" s="39">
        <v>1.25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4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88.596491228070178</v>
      </c>
      <c r="M72" s="256">
        <f>(L72+L75)/2</f>
        <v>93.563499220048499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15.2</v>
      </c>
      <c r="K73" s="40">
        <f>IF(I73/J73*100&gt;100,100,I73/J73*100)</f>
        <v>65.789473684210535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1.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147.66999999999999</v>
      </c>
      <c r="J75" s="39">
        <v>145.5</v>
      </c>
      <c r="K75" s="42">
        <f>IF(J75/I75*100&gt;100,100,J75/I75*100)</f>
        <v>98.530507212026833</v>
      </c>
      <c r="L75" s="42">
        <f>K75</f>
        <v>98.530507212026833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22.5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42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294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0.75" customHeight="1" x14ac:dyDescent="0.25">
      <c r="A4" s="259">
        <v>1</v>
      </c>
      <c r="B4" s="427" t="s">
        <v>295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customHeight="1" x14ac:dyDescent="0.25">
      <c r="A8" s="245">
        <v>1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>
        <v>15</v>
      </c>
      <c r="J8" s="39">
        <v>14.8</v>
      </c>
      <c r="K8" s="40">
        <f>IF(I8/J8*100&gt;100,100,I8/J8*100)</f>
        <v>100</v>
      </c>
      <c r="L8" s="254">
        <f>(K8+K9+K10)/3</f>
        <v>99.766666666666666</v>
      </c>
      <c r="M8" s="263">
        <f>(L8+L11)/2</f>
        <v>99.883333333333326</v>
      </c>
      <c r="N8" s="432"/>
      <c r="O8" s="410"/>
    </row>
    <row r="9" spans="1:15" ht="68.25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>
        <v>100</v>
      </c>
      <c r="J9" s="39">
        <v>99.3</v>
      </c>
      <c r="K9" s="42">
        <f t="shared" si="0"/>
        <v>99.3</v>
      </c>
      <c r="L9" s="255"/>
      <c r="M9" s="264"/>
      <c r="N9" s="432"/>
      <c r="O9" s="408"/>
    </row>
    <row r="10" spans="1:15" ht="84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>
        <v>55</v>
      </c>
      <c r="J10" s="39">
        <v>88</v>
      </c>
      <c r="K10" s="42">
        <f t="shared" si="0"/>
        <v>100</v>
      </c>
      <c r="L10" s="255"/>
      <c r="M10" s="264"/>
      <c r="N10" s="432"/>
      <c r="O10" s="408"/>
    </row>
    <row r="11" spans="1:15" ht="31.5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>
        <v>1</v>
      </c>
      <c r="J11" s="39">
        <v>1</v>
      </c>
      <c r="K11" s="42">
        <f t="shared" si="0"/>
        <v>100</v>
      </c>
      <c r="L11" s="42">
        <f>K11</f>
        <v>100</v>
      </c>
      <c r="M11" s="264"/>
      <c r="N11" s="432"/>
      <c r="O11" s="409"/>
    </row>
    <row r="12" spans="1:15" ht="52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2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8.6999999999999993</v>
      </c>
      <c r="K24" s="40">
        <f>IF(I24/J24*100&gt;100,100,I24/J24*100)</f>
        <v>100</v>
      </c>
      <c r="L24" s="254">
        <f>(K24+K25+K26)/3</f>
        <v>99.766666666666666</v>
      </c>
      <c r="M24" s="263">
        <f>(L24+L27)/2</f>
        <v>99.883333333333326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99.3</v>
      </c>
      <c r="K25" s="42">
        <f t="shared" si="0"/>
        <v>99.3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91</v>
      </c>
      <c r="K26" s="42">
        <f t="shared" si="0"/>
        <v>100</v>
      </c>
      <c r="L26" s="255"/>
      <c r="M26" s="264"/>
      <c r="N26" s="432"/>
      <c r="O26" s="408"/>
    </row>
    <row r="27" spans="1:15" ht="34.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0.75</v>
      </c>
      <c r="J27" s="39">
        <v>0.75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5.5</v>
      </c>
      <c r="K32" s="40">
        <f>IF(I32/J32*100&gt;100,100,I32/J32*100)</f>
        <v>100</v>
      </c>
      <c r="L32" s="254">
        <f>(K32+K33+K34)/3</f>
        <v>100</v>
      </c>
      <c r="M32" s="263">
        <f>(L32+L35)/2</f>
        <v>97.886986301369859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91.2</v>
      </c>
      <c r="K34" s="42">
        <f t="shared" si="0"/>
        <v>100</v>
      </c>
      <c r="L34" s="255"/>
      <c r="M34" s="264"/>
      <c r="N34" s="432"/>
      <c r="O34" s="408"/>
    </row>
    <row r="35" spans="1:15" ht="33.7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146</v>
      </c>
      <c r="J35" s="39">
        <v>139.83000000000001</v>
      </c>
      <c r="K35" s="42">
        <f t="shared" si="0"/>
        <v>95.773972602739732</v>
      </c>
      <c r="L35" s="42">
        <f>K35</f>
        <v>95.773972602739732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4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0</v>
      </c>
      <c r="K44" s="40">
        <v>100</v>
      </c>
      <c r="L44" s="254">
        <f>(K44+K45+K46)/3</f>
        <v>100</v>
      </c>
      <c r="M44" s="263">
        <f>(L44+L47)/2</f>
        <v>100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87.2</v>
      </c>
      <c r="K46" s="42">
        <f t="shared" si="0"/>
        <v>100</v>
      </c>
      <c r="L46" s="255"/>
      <c r="M46" s="264"/>
      <c r="N46" s="432"/>
      <c r="O46" s="408"/>
    </row>
    <row r="47" spans="1:15" ht="35.25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0.5</v>
      </c>
      <c r="J47" s="39">
        <v>0.5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0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0</v>
      </c>
      <c r="K61" s="40"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0.75</v>
      </c>
      <c r="J63" s="39">
        <v>0.75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6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8.3000000000000007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1.5</v>
      </c>
      <c r="J71" s="39">
        <v>1.5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7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97.886986301369859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5.5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1.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146</v>
      </c>
      <c r="J75" s="39">
        <v>139.83000000000001</v>
      </c>
      <c r="K75" s="42">
        <f>IF(J75/I75*100&gt;100,100,J75/I75*100)</f>
        <v>95.773972602739732</v>
      </c>
      <c r="L75" s="42">
        <f>K75</f>
        <v>95.773972602739732</v>
      </c>
      <c r="M75" s="258"/>
      <c r="N75" s="415"/>
      <c r="O75" s="409"/>
    </row>
    <row r="76" spans="1:15" ht="23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22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9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O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296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.7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39" hidden="1" customHeight="1" x14ac:dyDescent="0.25">
      <c r="A4" s="259">
        <v>1</v>
      </c>
      <c r="B4" s="427" t="s">
        <v>297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1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0</v>
      </c>
      <c r="K16" s="40">
        <v>100</v>
      </c>
      <c r="L16" s="254">
        <f>(K16+K17+K18)/3</f>
        <v>98.969696969696955</v>
      </c>
      <c r="M16" s="263">
        <f>(L16+L19)/2</f>
        <v>99.48484848484847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100</v>
      </c>
      <c r="K17" s="42">
        <f t="shared" si="0"/>
        <v>100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53.3</v>
      </c>
      <c r="K18" s="42">
        <f t="shared" si="0"/>
        <v>96.909090909090907</v>
      </c>
      <c r="L18" s="255"/>
      <c r="M18" s="264"/>
      <c r="N18" s="432"/>
      <c r="O18" s="408"/>
    </row>
    <row r="19" spans="1:15" ht="30.7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1</v>
      </c>
      <c r="J19" s="39">
        <v>1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51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4.8</v>
      </c>
      <c r="K32" s="40">
        <f>IF(I32/J32*100&gt;100,100,I32/J32*100)</f>
        <v>100</v>
      </c>
      <c r="L32" s="254">
        <f>(K32+K33+K34)/3</f>
        <v>98.969696969696955</v>
      </c>
      <c r="M32" s="263">
        <f>(L32+L35)/2</f>
        <v>97.833363336333633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53.3</v>
      </c>
      <c r="K34" s="42">
        <f t="shared" si="0"/>
        <v>96.909090909090907</v>
      </c>
      <c r="L34" s="255"/>
      <c r="M34" s="264"/>
      <c r="N34" s="432"/>
      <c r="O34" s="408"/>
    </row>
    <row r="35" spans="1:15" ht="33.7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126.25</v>
      </c>
      <c r="J35" s="39">
        <v>122.08</v>
      </c>
      <c r="K35" s="42">
        <f t="shared" si="0"/>
        <v>96.697029702970298</v>
      </c>
      <c r="L35" s="42">
        <f>K35</f>
        <v>96.697029702970298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0</v>
      </c>
      <c r="K44" s="40">
        <v>100</v>
      </c>
      <c r="L44" s="254">
        <f>(K44+K45+K46)/3</f>
        <v>98.969696969696955</v>
      </c>
      <c r="M44" s="263">
        <f>(L44+L47)/2</f>
        <v>95.781144781144775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53.3</v>
      </c>
      <c r="K46" s="42">
        <f t="shared" si="0"/>
        <v>96.909090909090907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1.08</v>
      </c>
      <c r="J47" s="39">
        <v>1</v>
      </c>
      <c r="K47" s="42">
        <f t="shared" si="0"/>
        <v>92.592592592592581</v>
      </c>
      <c r="L47" s="42">
        <f>K47</f>
        <v>92.592592592592581</v>
      </c>
      <c r="M47" s="264"/>
      <c r="N47" s="432"/>
      <c r="O47" s="409"/>
    </row>
    <row r="48" spans="1:15" ht="81.75" customHeight="1" x14ac:dyDescent="0.25">
      <c r="A48" s="245">
        <v>4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7.4</v>
      </c>
      <c r="K48" s="40">
        <f>IF(I48/J48*100&gt;100,100,I48/J48*100)</f>
        <v>100</v>
      </c>
      <c r="L48" s="254">
        <f>(K48+K49+K50)/3</f>
        <v>98.969696969696955</v>
      </c>
      <c r="M48" s="263">
        <f>(L48+L51)/2</f>
        <v>99.48484848484847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53.3</v>
      </c>
      <c r="K50" s="42">
        <f>IF(J50/I50*100&gt;100,100,J50/I50*100)</f>
        <v>96.909090909090907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6</v>
      </c>
      <c r="J51" s="39">
        <v>7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5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8</v>
      </c>
      <c r="K52" s="40">
        <f>IF(I52/J52*100&gt;100,100,I52/J52*100)</f>
        <v>100</v>
      </c>
      <c r="L52" s="254">
        <f>(K52+K53+K54)/3</f>
        <v>98.969696969696955</v>
      </c>
      <c r="M52" s="263">
        <f>(L52+L55)/2</f>
        <v>98.052749719416383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53.3</v>
      </c>
      <c r="K54" s="42">
        <f>IF(J54/I54*100&gt;100,100,J54/I54*100)</f>
        <v>96.909090909090907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20.25</v>
      </c>
      <c r="J55" s="39">
        <v>19.670000000000002</v>
      </c>
      <c r="K55" s="42">
        <f>IF(J55/I55*100&gt;100,100,J55/I55*100)</f>
        <v>97.135802469135811</v>
      </c>
      <c r="L55" s="42">
        <f>K55</f>
        <v>97.135802469135811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6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0</v>
      </c>
      <c r="K61" s="40"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1</v>
      </c>
      <c r="J63" s="39">
        <v>1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96.296296296296291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0</v>
      </c>
      <c r="K69" s="40"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1.08</v>
      </c>
      <c r="J71" s="39">
        <v>1</v>
      </c>
      <c r="K71" s="42">
        <f>IF(J71/I71*100&gt;100,100,J71/I71*100)</f>
        <v>92.592592592592581</v>
      </c>
      <c r="L71" s="42">
        <f>K71</f>
        <v>92.592592592592581</v>
      </c>
      <c r="M71" s="258"/>
      <c r="N71" s="415"/>
      <c r="O71" s="409"/>
    </row>
    <row r="72" spans="1:15" ht="66" customHeight="1" x14ac:dyDescent="0.25">
      <c r="A72" s="245">
        <v>8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98.348514851485149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4.8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2.2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126.25</v>
      </c>
      <c r="J75" s="39">
        <v>122.08</v>
      </c>
      <c r="K75" s="42">
        <f>IF(J75/I75*100&gt;100,100,J75/I75*100)</f>
        <v>96.697029702970298</v>
      </c>
      <c r="L75" s="42">
        <f>K75</f>
        <v>96.697029702970298</v>
      </c>
      <c r="M75" s="258"/>
      <c r="N75" s="415"/>
      <c r="O75" s="409"/>
    </row>
    <row r="76" spans="1:15" ht="0.7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9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100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7.4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6</v>
      </c>
      <c r="J91" s="39">
        <v>7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10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98.567901234567898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8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20.25</v>
      </c>
      <c r="J95" s="39">
        <v>19.670000000000002</v>
      </c>
      <c r="K95" s="11">
        <f>IF(J95/I95*100&gt;100,100,J95/I95*100)</f>
        <v>97.135802469135811</v>
      </c>
      <c r="L95" s="11">
        <f>K95</f>
        <v>97.135802469135811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47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6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298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0.75" customHeight="1" x14ac:dyDescent="0.25">
      <c r="A4" s="259">
        <v>1</v>
      </c>
      <c r="B4" s="427" t="s">
        <v>299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1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3.6</v>
      </c>
      <c r="K16" s="40">
        <f>IF(I16/J16*100&gt;100,100,I16/J16*100)</f>
        <v>100</v>
      </c>
      <c r="L16" s="254">
        <f>(K16+K17+K18)/3</f>
        <v>98.733333333333334</v>
      </c>
      <c r="M16" s="263">
        <f>(L16+L19)/2</f>
        <v>99.366666666666674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96.2</v>
      </c>
      <c r="K17" s="42">
        <f t="shared" si="0"/>
        <v>96.2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81</v>
      </c>
      <c r="K18" s="42">
        <f t="shared" si="0"/>
        <v>100</v>
      </c>
      <c r="L18" s="255"/>
      <c r="M18" s="264"/>
      <c r="N18" s="432"/>
      <c r="O18" s="408"/>
    </row>
    <row r="19" spans="1:15" ht="30.7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1</v>
      </c>
      <c r="J19" s="39">
        <v>1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25.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7.8</v>
      </c>
      <c r="K32" s="40">
        <f>IF(I32/J32*100&gt;100,100,I32/J32*100)</f>
        <v>100</v>
      </c>
      <c r="L32" s="254">
        <f>(K32+K33+K34)/3</f>
        <v>98.733333333333334</v>
      </c>
      <c r="M32" s="263">
        <f>(L32+L35)/2</f>
        <v>99.366666666666674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96.2</v>
      </c>
      <c r="K33" s="42">
        <f t="shared" si="0"/>
        <v>96.2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81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273</v>
      </c>
      <c r="J35" s="39">
        <v>278.17</v>
      </c>
      <c r="K35" s="42">
        <f t="shared" si="0"/>
        <v>100</v>
      </c>
      <c r="L35" s="42">
        <f>K35</f>
        <v>100</v>
      </c>
      <c r="M35" s="264"/>
      <c r="N35" s="432"/>
      <c r="O35" s="409"/>
    </row>
    <row r="36" spans="1:15" ht="86.2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10.3</v>
      </c>
      <c r="K44" s="40">
        <f>IF(I44/J44*100&gt;100,100,I44/J44*100)</f>
        <v>100</v>
      </c>
      <c r="L44" s="254">
        <f>(K44+K45+K46)/3</f>
        <v>98.733333333333334</v>
      </c>
      <c r="M44" s="263">
        <f>(L44+L47)/2</f>
        <v>98.300000000000011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96.2</v>
      </c>
      <c r="K45" s="42">
        <f t="shared" si="0"/>
        <v>96.2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81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3.75</v>
      </c>
      <c r="J47" s="39">
        <v>3.67</v>
      </c>
      <c r="K47" s="42">
        <f t="shared" si="0"/>
        <v>97.866666666666674</v>
      </c>
      <c r="L47" s="42">
        <f>K47</f>
        <v>97.866666666666674</v>
      </c>
      <c r="M47" s="264"/>
      <c r="N47" s="432"/>
      <c r="O47" s="409"/>
    </row>
    <row r="48" spans="1:15" ht="81.75" customHeight="1" x14ac:dyDescent="0.25">
      <c r="A48" s="245">
        <v>4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15.8</v>
      </c>
      <c r="K48" s="40">
        <f>IF(I48/J48*100&gt;100,100,I48/J48*100)</f>
        <v>94.936708860759495</v>
      </c>
      <c r="L48" s="254">
        <f>(K48+K49+K50)/3</f>
        <v>97.045569620253161</v>
      </c>
      <c r="M48" s="263">
        <f>(L48+L51)/2</f>
        <v>98.522784810126581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96.2</v>
      </c>
      <c r="K49" s="42">
        <f t="shared" si="0"/>
        <v>96.2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81</v>
      </c>
      <c r="K50" s="42">
        <f>IF(J50/I50*100&gt;100,100,J50/I50*100)</f>
        <v>100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5</v>
      </c>
      <c r="J51" s="39">
        <v>5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5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10.4</v>
      </c>
      <c r="K52" s="40">
        <f>IF(I52/J52*100&gt;100,100,I52/J52*100)</f>
        <v>100</v>
      </c>
      <c r="L52" s="254">
        <f>(K52+K53+K54)/3</f>
        <v>98.733333333333334</v>
      </c>
      <c r="M52" s="263">
        <f>(L52+L55)/2</f>
        <v>96.580952380952368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96.2</v>
      </c>
      <c r="K53" s="42">
        <f>IF(J53/I53*100&gt;100,100,J53/I53*100)</f>
        <v>96.2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81</v>
      </c>
      <c r="K54" s="42">
        <f>IF(J54/I54*100&gt;100,100,J54/I54*100)</f>
        <v>100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21</v>
      </c>
      <c r="J55" s="39">
        <v>19.829999999999998</v>
      </c>
      <c r="K55" s="42">
        <f>IF(J55/I55*100&gt;100,100,J55/I55*100)</f>
        <v>94.428571428571416</v>
      </c>
      <c r="L55" s="42">
        <f>K55</f>
        <v>94.428571428571416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6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96.2</v>
      </c>
      <c r="K60" s="42">
        <f>IF(J60/I60*100&gt;100,100,J60/I60*100)</f>
        <v>96.2</v>
      </c>
      <c r="L60" s="254">
        <f>(K60+K61+K62)/3</f>
        <v>98.733333333333334</v>
      </c>
      <c r="M60" s="256">
        <f>(L60+L63)/2</f>
        <v>99.366666666666674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3.6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1</v>
      </c>
      <c r="J63" s="39">
        <v>1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96.2</v>
      </c>
      <c r="K68" s="42">
        <f>IF(J68/I68*100&gt;100,100,J68/I68*100)</f>
        <v>96.2</v>
      </c>
      <c r="L68" s="254">
        <f>(K68+K69+K70)/3</f>
        <v>98.733333333333334</v>
      </c>
      <c r="M68" s="256">
        <f>(L68+L71)/2</f>
        <v>98.300000000000011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10.3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3.75</v>
      </c>
      <c r="J71" s="39">
        <v>3.67</v>
      </c>
      <c r="K71" s="42">
        <f>IF(J71/I71*100&gt;100,100,J71/I71*100)</f>
        <v>97.866666666666674</v>
      </c>
      <c r="L71" s="42">
        <f>K71</f>
        <v>97.866666666666674</v>
      </c>
      <c r="M71" s="258"/>
      <c r="N71" s="415"/>
      <c r="O71" s="409"/>
    </row>
    <row r="72" spans="1:15" ht="66" customHeight="1" x14ac:dyDescent="0.25">
      <c r="A72" s="245">
        <v>8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96.2</v>
      </c>
      <c r="K72" s="42">
        <f>IF(J72/I72*100&gt;100,100,J72/I72*100)</f>
        <v>96.2</v>
      </c>
      <c r="L72" s="254">
        <f>(K72+K73+K74)/3</f>
        <v>98.733333333333334</v>
      </c>
      <c r="M72" s="256">
        <f>(L72+L75)/2</f>
        <v>99.366666666666674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7.8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2.2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273</v>
      </c>
      <c r="J75" s="39">
        <v>278.17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47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9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96.2</v>
      </c>
      <c r="K88" s="42">
        <f>IF(J88/I88*100&gt;100,100,J88/I88*100)</f>
        <v>96.2</v>
      </c>
      <c r="L88" s="216">
        <f>(K88+K89+K90)/3</f>
        <v>97.045569620253161</v>
      </c>
      <c r="M88" s="275">
        <f>(L88+L91)/2</f>
        <v>98.522784810126581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15.8</v>
      </c>
      <c r="K89" s="40">
        <f>IF(I89/J89*100&gt;100,100,I89/J89*100)</f>
        <v>94.936708860759495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5</v>
      </c>
      <c r="J91" s="39">
        <v>5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10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96.2</v>
      </c>
      <c r="K92" s="11">
        <f>IF(J92/I92*100&gt;100,100,J92/I92*100)</f>
        <v>96.2</v>
      </c>
      <c r="L92" s="216">
        <f>(K92+K93+K94)/3</f>
        <v>98.733333333333334</v>
      </c>
      <c r="M92" s="275">
        <f>(L92+L95)/2</f>
        <v>96.580952380952368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10.4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21</v>
      </c>
      <c r="J95" s="39">
        <v>19.829999999999998</v>
      </c>
      <c r="K95" s="11">
        <f>IF(J95/I95*100&gt;100,100,J95/I95*100)</f>
        <v>94.428571428571416</v>
      </c>
      <c r="L95" s="11">
        <f>K95</f>
        <v>94.428571428571416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2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300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0">
        <v>14</v>
      </c>
      <c r="O3" s="161">
        <v>15</v>
      </c>
    </row>
    <row r="4" spans="1:15" ht="49.5" hidden="1" customHeight="1" x14ac:dyDescent="0.25">
      <c r="A4" s="259">
        <v>1</v>
      </c>
      <c r="B4" s="427" t="s">
        <v>301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35.2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70.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9.8000000000000007</v>
      </c>
      <c r="K32" s="40">
        <f>IF(I32/J32*100&gt;100,100,I32/J32*100)</f>
        <v>100</v>
      </c>
      <c r="L32" s="254">
        <f>(K32+K33+K34)/3</f>
        <v>100</v>
      </c>
      <c r="M32" s="263">
        <f>(L32+L35)/2</f>
        <v>99.166666666666657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70</v>
      </c>
      <c r="J34" s="39">
        <v>79.2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150</v>
      </c>
      <c r="J35" s="39">
        <v>147.5</v>
      </c>
      <c r="K35" s="42">
        <f t="shared" si="0"/>
        <v>98.333333333333329</v>
      </c>
      <c r="L35" s="42">
        <f>K35</f>
        <v>98.333333333333329</v>
      </c>
      <c r="M35" s="264"/>
      <c r="N35" s="432"/>
      <c r="O35" s="409"/>
    </row>
    <row r="36" spans="1:15" ht="86.2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2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14.5</v>
      </c>
      <c r="K44" s="40">
        <f>IF(I44/J44*100&gt;100,100,I44/J44*100)</f>
        <v>100</v>
      </c>
      <c r="L44" s="254">
        <f>(K44+K45+K46)/3</f>
        <v>100</v>
      </c>
      <c r="M44" s="263">
        <f>(L44+L47)/2</f>
        <v>96.8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70</v>
      </c>
      <c r="J46" s="39">
        <v>87.5</v>
      </c>
      <c r="K46" s="42">
        <f t="shared" si="0"/>
        <v>100</v>
      </c>
      <c r="L46" s="255"/>
      <c r="M46" s="264"/>
      <c r="N46" s="432"/>
      <c r="O46" s="408"/>
    </row>
    <row r="47" spans="1:15" ht="35.25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1.25</v>
      </c>
      <c r="J47" s="39">
        <v>1.17</v>
      </c>
      <c r="K47" s="42">
        <f t="shared" si="0"/>
        <v>93.6</v>
      </c>
      <c r="L47" s="42">
        <f>K47</f>
        <v>93.6</v>
      </c>
      <c r="M47" s="264"/>
      <c r="N47" s="432"/>
      <c r="O47" s="409"/>
    </row>
    <row r="48" spans="1:15" ht="78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3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96.8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14.5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1.25</v>
      </c>
      <c r="J71" s="39">
        <v>1.17</v>
      </c>
      <c r="K71" s="42">
        <f>IF(J71/I71*100&gt;100,100,J71/I71*100)</f>
        <v>93.6</v>
      </c>
      <c r="L71" s="42">
        <f>K71</f>
        <v>93.6</v>
      </c>
      <c r="M71" s="258"/>
      <c r="N71" s="415"/>
      <c r="O71" s="409"/>
    </row>
    <row r="72" spans="1:15" ht="66" customHeight="1" x14ac:dyDescent="0.25">
      <c r="A72" s="245">
        <v>4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99.166666666666657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9.8000000000000007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150</v>
      </c>
      <c r="J75" s="39">
        <v>147.5</v>
      </c>
      <c r="K75" s="42">
        <f>IF(J75/I75*100&gt;100,100,J75/I75*100)</f>
        <v>98.333333333333329</v>
      </c>
      <c r="L75" s="42">
        <f>K75</f>
        <v>98.333333333333329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33.75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302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303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11.3</v>
      </c>
      <c r="K4" s="166">
        <f>IF(I4/J4*100&gt;100,100,I4/J4*100)</f>
        <v>100</v>
      </c>
      <c r="L4" s="430">
        <f>(K4+K5+K6)/3</f>
        <v>100</v>
      </c>
      <c r="M4" s="258">
        <f>(L4+L7)/2</f>
        <v>100</v>
      </c>
      <c r="N4" s="431" t="s">
        <v>271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100</v>
      </c>
      <c r="K5" s="42">
        <f t="shared" ref="K5:K49" si="0">IF(J5/I5*100&gt;100,100,J5/I5*100)</f>
        <v>100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75</v>
      </c>
      <c r="J6" s="39">
        <v>75.400000000000006</v>
      </c>
      <c r="K6" s="42">
        <f t="shared" si="0"/>
        <v>100</v>
      </c>
      <c r="L6" s="255"/>
      <c r="M6" s="264"/>
      <c r="N6" s="432"/>
      <c r="O6" s="408"/>
    </row>
    <row r="7" spans="1:15" ht="32.2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69.33</v>
      </c>
      <c r="J7" s="39">
        <v>69.92</v>
      </c>
      <c r="K7" s="42">
        <f t="shared" si="0"/>
        <v>100</v>
      </c>
      <c r="L7" s="42">
        <f>K7</f>
        <v>100</v>
      </c>
      <c r="M7" s="264"/>
      <c r="N7" s="432"/>
      <c r="O7" s="409"/>
    </row>
    <row r="8" spans="1:15" ht="83.25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>
        <v>15</v>
      </c>
      <c r="J8" s="39">
        <v>11.9</v>
      </c>
      <c r="K8" s="40">
        <f>IF(I8/J8*100&gt;100,100,I8/J8*100)</f>
        <v>100</v>
      </c>
      <c r="L8" s="254">
        <f>(K8+K9+K10)/3</f>
        <v>100</v>
      </c>
      <c r="M8" s="263">
        <f>(L8+L11)/2</f>
        <v>100</v>
      </c>
      <c r="N8" s="432"/>
      <c r="O8" s="410"/>
    </row>
    <row r="9" spans="1:15" ht="68.25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>
        <v>100</v>
      </c>
      <c r="J9" s="39">
        <v>100</v>
      </c>
      <c r="K9" s="42">
        <f t="shared" si="0"/>
        <v>100</v>
      </c>
      <c r="L9" s="255"/>
      <c r="M9" s="264"/>
      <c r="N9" s="432"/>
      <c r="O9" s="408"/>
    </row>
    <row r="10" spans="1:15" ht="84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>
        <v>75</v>
      </c>
      <c r="J10" s="39">
        <v>75.400000000000006</v>
      </c>
      <c r="K10" s="42">
        <f t="shared" si="0"/>
        <v>100</v>
      </c>
      <c r="L10" s="255"/>
      <c r="M10" s="264"/>
      <c r="N10" s="432"/>
      <c r="O10" s="408"/>
    </row>
    <row r="11" spans="1:15" ht="31.5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>
        <v>2.67</v>
      </c>
      <c r="J11" s="39">
        <v>2.67</v>
      </c>
      <c r="K11" s="42">
        <f t="shared" si="0"/>
        <v>100</v>
      </c>
      <c r="L11" s="42">
        <f>K11</f>
        <v>100</v>
      </c>
      <c r="M11" s="264"/>
      <c r="N11" s="432"/>
      <c r="O11" s="409"/>
    </row>
    <row r="12" spans="1:15" ht="0.7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3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12.8</v>
      </c>
      <c r="K16" s="40">
        <f>IF(I16/J16*100&gt;100,100,I16/J16*100)</f>
        <v>100</v>
      </c>
      <c r="L16" s="254">
        <f>(K16+K17+K18)/3</f>
        <v>100</v>
      </c>
      <c r="M16" s="263">
        <f>(L16+L19)/2</f>
        <v>100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100</v>
      </c>
      <c r="K17" s="42">
        <f t="shared" si="0"/>
        <v>100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75</v>
      </c>
      <c r="J18" s="39">
        <v>75.400000000000006</v>
      </c>
      <c r="K18" s="42">
        <f t="shared" si="0"/>
        <v>100</v>
      </c>
      <c r="L18" s="255"/>
      <c r="M18" s="264"/>
      <c r="N18" s="432"/>
      <c r="O18" s="408"/>
    </row>
    <row r="19" spans="1:15" ht="30.7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23.92</v>
      </c>
      <c r="J19" s="39">
        <v>24.25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84.75" customHeight="1" x14ac:dyDescent="0.25">
      <c r="A20" s="259">
        <v>4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>
        <v>15</v>
      </c>
      <c r="J20" s="39">
        <v>14.4</v>
      </c>
      <c r="K20" s="40">
        <f>IF(I20/J20*100&gt;100,100,I20/J20*100)</f>
        <v>100</v>
      </c>
      <c r="L20" s="254">
        <f>(K20+K21+K22)/3</f>
        <v>100</v>
      </c>
      <c r="M20" s="263">
        <f>(L20+L23)/2</f>
        <v>100</v>
      </c>
      <c r="N20" s="432"/>
      <c r="O20" s="410"/>
    </row>
    <row r="21" spans="1:15" ht="69.75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>
        <v>100</v>
      </c>
      <c r="J21" s="39">
        <v>100</v>
      </c>
      <c r="K21" s="42">
        <f t="shared" si="0"/>
        <v>100</v>
      </c>
      <c r="L21" s="255"/>
      <c r="M21" s="264"/>
      <c r="N21" s="432"/>
      <c r="O21" s="408"/>
    </row>
    <row r="22" spans="1:15" ht="84.75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>
        <v>75</v>
      </c>
      <c r="J22" s="39">
        <v>75.400000000000006</v>
      </c>
      <c r="K22" s="42">
        <f t="shared" si="0"/>
        <v>100</v>
      </c>
      <c r="L22" s="255"/>
      <c r="M22" s="264"/>
      <c r="N22" s="432"/>
      <c r="O22" s="408"/>
    </row>
    <row r="23" spans="1:15" ht="35.25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>
        <v>2.33</v>
      </c>
      <c r="J23" s="39">
        <v>2.83</v>
      </c>
      <c r="K23" s="42">
        <f t="shared" si="0"/>
        <v>100</v>
      </c>
      <c r="L23" s="42">
        <f>K23</f>
        <v>100</v>
      </c>
      <c r="M23" s="264"/>
      <c r="N23" s="432"/>
      <c r="O23" s="409"/>
    </row>
    <row r="24" spans="1:15" ht="0.7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40.5" hidden="1" customHeight="1" x14ac:dyDescent="0.25">
      <c r="A32" s="245">
        <v>8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/>
      <c r="J32" s="39"/>
      <c r="K32" s="40" t="e">
        <f>IF(I32/J32*100&gt;100,100,I32/J32*100)</f>
        <v>#DIV/0!</v>
      </c>
      <c r="L32" s="254" t="e">
        <f>(K32+K33+K34)/3</f>
        <v>#DIV/0!</v>
      </c>
      <c r="M32" s="263" t="e">
        <f>(L32+L35)/2</f>
        <v>#DIV/0!</v>
      </c>
      <c r="N32" s="432"/>
      <c r="O32" s="410"/>
    </row>
    <row r="33" spans="1:15" ht="69.75" hidden="1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/>
      <c r="J33" s="39"/>
      <c r="K33" s="42" t="e">
        <f t="shared" si="0"/>
        <v>#DIV/0!</v>
      </c>
      <c r="L33" s="255"/>
      <c r="M33" s="264"/>
      <c r="N33" s="432"/>
      <c r="O33" s="408"/>
    </row>
    <row r="34" spans="1:15" ht="84.75" hidden="1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/>
      <c r="J34" s="39"/>
      <c r="K34" s="42" t="e">
        <f t="shared" si="0"/>
        <v>#DIV/0!</v>
      </c>
      <c r="L34" s="255"/>
      <c r="M34" s="264"/>
      <c r="N34" s="432"/>
      <c r="O34" s="408"/>
    </row>
    <row r="35" spans="1:15" ht="35.25" hidden="1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/>
      <c r="J35" s="39"/>
      <c r="K35" s="42" t="e">
        <f t="shared" si="0"/>
        <v>#DIV/0!</v>
      </c>
      <c r="L35" s="42" t="e">
        <f>K35</f>
        <v>#DIV/0!</v>
      </c>
      <c r="M35" s="264"/>
      <c r="N35" s="432"/>
      <c r="O35" s="409"/>
    </row>
    <row r="36" spans="1:15" ht="86.2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hidden="1" customHeight="1" x14ac:dyDescent="0.25">
      <c r="A44" s="259">
        <v>11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/>
      <c r="J44" s="39"/>
      <c r="K44" s="40" t="e">
        <f>IF(I44/J44*100&gt;100,100,I44/J44*100)</f>
        <v>#DIV/0!</v>
      </c>
      <c r="L44" s="254" t="e">
        <f>(K44+K45+K46)/3</f>
        <v>#DIV/0!</v>
      </c>
      <c r="M44" s="263" t="e">
        <f>(L44+L47)/2</f>
        <v>#DIV/0!</v>
      </c>
      <c r="N44" s="432"/>
      <c r="O44" s="410"/>
    </row>
    <row r="45" spans="1:15" ht="66" hidden="1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/>
      <c r="J45" s="39"/>
      <c r="K45" s="42" t="e">
        <f t="shared" si="0"/>
        <v>#DIV/0!</v>
      </c>
      <c r="L45" s="255"/>
      <c r="M45" s="264"/>
      <c r="N45" s="432"/>
      <c r="O45" s="408"/>
    </row>
    <row r="46" spans="1:15" ht="84.75" hidden="1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/>
      <c r="J46" s="39"/>
      <c r="K46" s="42" t="e">
        <f t="shared" si="0"/>
        <v>#DIV/0!</v>
      </c>
      <c r="L46" s="255"/>
      <c r="M46" s="264"/>
      <c r="N46" s="432"/>
      <c r="O46" s="408"/>
    </row>
    <row r="47" spans="1:15" ht="36" hidden="1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/>
      <c r="J47" s="39"/>
      <c r="K47" s="42" t="e">
        <f t="shared" si="0"/>
        <v>#DIV/0!</v>
      </c>
      <c r="L47" s="42" t="e">
        <f>K47</f>
        <v>#DIV/0!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customHeight="1" x14ac:dyDescent="0.25">
      <c r="A56" s="245">
        <v>5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>
        <v>100</v>
      </c>
      <c r="J56" s="39">
        <v>100</v>
      </c>
      <c r="K56" s="42">
        <f>IF(J56/I56*100&gt;100,100,J56/I56*100)</f>
        <v>100</v>
      </c>
      <c r="L56" s="254">
        <f>(K56+K57+K58)/3</f>
        <v>100</v>
      </c>
      <c r="M56" s="256">
        <f>(L56+L59)/2</f>
        <v>100</v>
      </c>
      <c r="N56" s="414"/>
      <c r="O56" s="408"/>
    </row>
    <row r="57" spans="1:15" ht="86.25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>
        <v>15</v>
      </c>
      <c r="J57" s="39">
        <v>14.4</v>
      </c>
      <c r="K57" s="40">
        <f>IF(I57/J57*100&gt;100,100,I57/J57*100)</f>
        <v>100</v>
      </c>
      <c r="L57" s="255"/>
      <c r="M57" s="257"/>
      <c r="N57" s="415"/>
      <c r="O57" s="408"/>
    </row>
    <row r="58" spans="1:15" ht="5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>
        <v>100</v>
      </c>
      <c r="J58" s="39">
        <v>100</v>
      </c>
      <c r="K58" s="42">
        <f>IF(J58/I58*100&gt;100,100,J58/I58*100)</f>
        <v>100</v>
      </c>
      <c r="L58" s="255"/>
      <c r="M58" s="257"/>
      <c r="N58" s="415"/>
      <c r="O58" s="408"/>
    </row>
    <row r="59" spans="1:15" ht="39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>
        <v>2.33</v>
      </c>
      <c r="J59" s="39">
        <v>2.83</v>
      </c>
      <c r="K59" s="42">
        <f>IF(J59/I59*100&gt;100,100,J59/I59*100)</f>
        <v>100</v>
      </c>
      <c r="L59" s="42">
        <f>K59</f>
        <v>100</v>
      </c>
      <c r="M59" s="258"/>
      <c r="N59" s="415"/>
      <c r="O59" s="409"/>
    </row>
    <row r="60" spans="1:15" ht="68.25" customHeight="1" x14ac:dyDescent="0.25">
      <c r="A60" s="259">
        <v>6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12.8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23.92</v>
      </c>
      <c r="J63" s="39">
        <v>24.25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12.7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2.67</v>
      </c>
      <c r="J71" s="39">
        <v>2.67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8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100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15</v>
      </c>
      <c r="J73" s="39">
        <v>11.3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2.2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69.33</v>
      </c>
      <c r="J75" s="39">
        <v>69.92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3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47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133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134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97.921568627450981</v>
      </c>
      <c r="M4" s="222">
        <f>(L4+L7)/2</f>
        <v>98.960784313725497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85</v>
      </c>
      <c r="J5" s="10">
        <v>79.7</v>
      </c>
      <c r="K5" s="11">
        <f t="shared" si="0"/>
        <v>93.764705882352956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3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42</v>
      </c>
      <c r="J7" s="10">
        <v>42.44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69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>
        <v>100</v>
      </c>
      <c r="J8" s="10">
        <v>100</v>
      </c>
      <c r="K8" s="11">
        <f t="shared" si="0"/>
        <v>100</v>
      </c>
      <c r="L8" s="224">
        <f>(K8+K9+K10)/3</f>
        <v>100</v>
      </c>
      <c r="M8" s="222">
        <f>(L8+L11)/2</f>
        <v>100</v>
      </c>
      <c r="N8" s="242"/>
      <c r="O8" s="221"/>
    </row>
    <row r="9" spans="1:17" ht="69.75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>
        <v>100</v>
      </c>
      <c r="J9" s="10">
        <v>100</v>
      </c>
      <c r="K9" s="11">
        <f t="shared" si="0"/>
        <v>100</v>
      </c>
      <c r="L9" s="224"/>
      <c r="M9" s="218"/>
      <c r="N9" s="242"/>
      <c r="O9" s="221"/>
    </row>
    <row r="10" spans="1:17" ht="117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>
        <v>100</v>
      </c>
      <c r="J10" s="10">
        <v>100</v>
      </c>
      <c r="K10" s="11">
        <f t="shared" si="0"/>
        <v>100</v>
      </c>
      <c r="L10" s="224"/>
      <c r="M10" s="218"/>
      <c r="N10" s="242"/>
      <c r="O10" s="221"/>
    </row>
    <row r="11" spans="1:17" ht="33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>
        <v>4</v>
      </c>
      <c r="J11" s="10">
        <v>4.33</v>
      </c>
      <c r="K11" s="11">
        <f t="shared" si="0"/>
        <v>100</v>
      </c>
      <c r="L11" s="11">
        <f>K11</f>
        <v>100</v>
      </c>
      <c r="M11" s="218"/>
      <c r="N11" s="242"/>
      <c r="O11" s="221"/>
    </row>
    <row r="12" spans="1:17" ht="68.25" hidden="1" customHeight="1" x14ac:dyDescent="0.25">
      <c r="A12" s="211">
        <v>3</v>
      </c>
      <c r="B12" s="239"/>
      <c r="C12" s="234" t="s">
        <v>31</v>
      </c>
      <c r="D12" s="220" t="s">
        <v>32</v>
      </c>
      <c r="E12" s="221" t="s">
        <v>19</v>
      </c>
      <c r="F12" s="7" t="s">
        <v>20</v>
      </c>
      <c r="G12" s="8" t="s">
        <v>21</v>
      </c>
      <c r="H12" s="9" t="s">
        <v>22</v>
      </c>
      <c r="I12" s="10"/>
      <c r="J12" s="10"/>
      <c r="K12" s="11" t="e">
        <f t="shared" si="0"/>
        <v>#DIV/0!</v>
      </c>
      <c r="L12" s="216" t="e">
        <f>(K12+K13+K14)/3</f>
        <v>#DIV/0!</v>
      </c>
      <c r="M12" s="222" t="e">
        <f>(L12+L15)/2</f>
        <v>#DIV/0!</v>
      </c>
      <c r="N12" s="242"/>
      <c r="O12" s="221"/>
    </row>
    <row r="13" spans="1:17" ht="19.5" hidden="1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/>
      <c r="J13" s="10"/>
      <c r="K13" s="11" t="e">
        <f t="shared" si="0"/>
        <v>#DIV/0!</v>
      </c>
      <c r="L13" s="236"/>
      <c r="M13" s="218"/>
      <c r="N13" s="242"/>
      <c r="O13" s="221"/>
    </row>
    <row r="14" spans="1:17" ht="117" hidden="1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/>
      <c r="J14" s="10"/>
      <c r="K14" s="11" t="e">
        <f>IF(J14/I14*100&gt;100,100,J14/I14*100)</f>
        <v>#DIV/0!</v>
      </c>
      <c r="L14" s="236"/>
      <c r="M14" s="218"/>
      <c r="N14" s="242"/>
      <c r="O14" s="221"/>
    </row>
    <row r="15" spans="1:17" ht="33" hidden="1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/>
      <c r="J15" s="10"/>
      <c r="K15" s="11" t="e">
        <f t="shared" si="0"/>
        <v>#DIV/0!</v>
      </c>
      <c r="L15" s="11" t="e">
        <f>K15</f>
        <v>#DIV/0!</v>
      </c>
      <c r="M15" s="218"/>
      <c r="N15" s="242"/>
      <c r="O15" s="221"/>
    </row>
    <row r="16" spans="1:17" ht="68.25" hidden="1" customHeight="1" x14ac:dyDescent="0.25">
      <c r="A16" s="211">
        <v>4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/>
      <c r="J16" s="10"/>
      <c r="K16" s="11" t="e">
        <f t="shared" si="0"/>
        <v>#DIV/0!</v>
      </c>
      <c r="L16" s="216" t="e">
        <f>(K16+K17+K18)/3</f>
        <v>#DIV/0!</v>
      </c>
      <c r="M16" s="222" t="e">
        <f>(L16+L19)/2</f>
        <v>#DIV/0!</v>
      </c>
      <c r="N16" s="242"/>
      <c r="O16" s="221"/>
    </row>
    <row r="17" spans="1:15" ht="69.75" hidden="1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/>
      <c r="J17" s="10"/>
      <c r="K17" s="11" t="e">
        <f t="shared" si="0"/>
        <v>#DIV/0!</v>
      </c>
      <c r="L17" s="236"/>
      <c r="M17" s="218"/>
      <c r="N17" s="242"/>
      <c r="O17" s="221"/>
    </row>
    <row r="18" spans="1:15" ht="114.75" hidden="1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/>
      <c r="J18" s="10"/>
      <c r="K18" s="11" t="e">
        <f t="shared" si="0"/>
        <v>#DIV/0!</v>
      </c>
      <c r="L18" s="236"/>
      <c r="M18" s="218"/>
      <c r="N18" s="242"/>
      <c r="O18" s="221"/>
    </row>
    <row r="19" spans="1:15" ht="33" hidden="1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/>
      <c r="J19" s="10"/>
      <c r="K19" s="11" t="e">
        <f t="shared" si="0"/>
        <v>#DIV/0!</v>
      </c>
      <c r="L19" s="11" t="e">
        <f>K19</f>
        <v>#DIV/0!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30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3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90.8</v>
      </c>
      <c r="K36" s="11">
        <f>IF(J36/I36*100&gt;100,100,J36/I36*100)</f>
        <v>90.8</v>
      </c>
      <c r="L36" s="216">
        <f>(K36+K37+K38)/3</f>
        <v>94.658823529411777</v>
      </c>
      <c r="M36" s="222">
        <f>(L36+L39)/2</f>
        <v>97.168372427681319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85</v>
      </c>
      <c r="J37" s="10">
        <v>79.2</v>
      </c>
      <c r="K37" s="11">
        <f>IF(J37/I37*100&gt;100,100,J37/I37*100)</f>
        <v>93.17647058823529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276.33</v>
      </c>
      <c r="J39" s="10">
        <v>275.44</v>
      </c>
      <c r="K39" s="11">
        <f>IF(J39/I39*100&gt;100,100,J39/I39*100)</f>
        <v>99.677921325950862</v>
      </c>
      <c r="L39" s="11">
        <f>K39</f>
        <v>99.677921325950862</v>
      </c>
      <c r="M39" s="218"/>
      <c r="N39" s="242"/>
      <c r="O39" s="221"/>
    </row>
    <row r="40" spans="1:17" ht="66" customHeight="1" x14ac:dyDescent="0.3">
      <c r="A40" s="211">
        <v>4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100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85</v>
      </c>
      <c r="J41" s="10">
        <v>86.9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1.5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18.78</v>
      </c>
      <c r="J43" s="10">
        <v>19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customHeight="1" x14ac:dyDescent="0.25">
      <c r="A44" s="211">
        <v>5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>
        <v>100</v>
      </c>
      <c r="J44" s="10">
        <v>100</v>
      </c>
      <c r="K44" s="11">
        <f>IF(J44/I44*100&gt;100,100,J44/I44*100)</f>
        <v>100</v>
      </c>
      <c r="L44" s="216">
        <f>(K44+K45+K46)/3</f>
        <v>100</v>
      </c>
      <c r="M44" s="222">
        <f>(L44+L47)/2</f>
        <v>100</v>
      </c>
      <c r="N44" s="242"/>
      <c r="O44" s="221"/>
    </row>
    <row r="45" spans="1:17" ht="69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>
        <v>100</v>
      </c>
      <c r="J45" s="10">
        <v>100</v>
      </c>
      <c r="K45" s="11">
        <f>IF(J45/I45*100&gt;100,100,J45/I45*100)</f>
        <v>100</v>
      </c>
      <c r="L45" s="216"/>
      <c r="M45" s="218"/>
      <c r="N45" s="242"/>
      <c r="O45" s="221"/>
    </row>
    <row r="46" spans="1:17" ht="8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>
        <v>100</v>
      </c>
      <c r="J46" s="10">
        <v>100</v>
      </c>
      <c r="K46" s="11">
        <f>IF(J46/I46*100&gt;100,100,J46/I46*100)</f>
        <v>100</v>
      </c>
      <c r="L46" s="216"/>
      <c r="M46" s="218"/>
      <c r="N46" s="242"/>
      <c r="O46" s="221"/>
    </row>
    <row r="47" spans="1:17" ht="31.5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>
        <v>9.56</v>
      </c>
      <c r="J47" s="10">
        <v>9.56</v>
      </c>
      <c r="K47" s="11">
        <f>IF(J47/I47*100&gt;100,100,J47/I47*100)</f>
        <v>100</v>
      </c>
      <c r="L47" s="11">
        <f>K47</f>
        <v>100</v>
      </c>
      <c r="M47" s="218"/>
      <c r="N47" s="242"/>
      <c r="O47" s="221"/>
    </row>
    <row r="48" spans="1:17" ht="58.5" hidden="1" customHeight="1" x14ac:dyDescent="0.25">
      <c r="A48" s="211">
        <v>12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/>
      <c r="J48" s="10"/>
      <c r="K48" s="11" t="e">
        <f t="shared" ref="K48:K127" si="1">IF(J48/I48*100&gt;100,100,J48/I48*100)</f>
        <v>#DIV/0!</v>
      </c>
      <c r="L48" s="216" t="e">
        <f>(K48+K49+K50)/3</f>
        <v>#DIV/0!</v>
      </c>
      <c r="M48" s="222" t="e">
        <f>(L48+L51)/2</f>
        <v>#DIV/0!</v>
      </c>
      <c r="N48" s="242"/>
      <c r="O48" s="221"/>
    </row>
    <row r="49" spans="1:15" ht="68.25" hidden="1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/>
      <c r="J49" s="10"/>
      <c r="K49" s="11" t="e">
        <f t="shared" si="1"/>
        <v>#DIV/0!</v>
      </c>
      <c r="L49" s="216"/>
      <c r="M49" s="218"/>
      <c r="N49" s="242"/>
      <c r="O49" s="221"/>
    </row>
    <row r="50" spans="1:15" ht="82.5" hidden="1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/>
      <c r="J50" s="10"/>
      <c r="K50" s="11" t="e">
        <f>IF(J50/I50*100&gt;100,100,J50/I50*100)</f>
        <v>#DIV/0!</v>
      </c>
      <c r="L50" s="216"/>
      <c r="M50" s="218"/>
      <c r="N50" s="242"/>
      <c r="O50" s="221"/>
    </row>
    <row r="51" spans="1:15" ht="31.5" hidden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/>
      <c r="J51" s="10"/>
      <c r="K51" s="11" t="e">
        <f t="shared" si="1"/>
        <v>#DIV/0!</v>
      </c>
      <c r="L51" s="11" t="e">
        <f>K51</f>
        <v>#DIV/0!</v>
      </c>
      <c r="M51" s="218"/>
      <c r="N51" s="242"/>
      <c r="O51" s="221"/>
    </row>
    <row r="52" spans="1:15" ht="66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31.5" hidden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68.2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customHeight="1" x14ac:dyDescent="0.25">
      <c r="A68" s="211">
        <v>6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>
        <v>100</v>
      </c>
      <c r="J68" s="10">
        <v>100</v>
      </c>
      <c r="K68" s="11">
        <f t="shared" si="1"/>
        <v>100</v>
      </c>
      <c r="L68" s="216">
        <f>(K68+K69+K70)/3</f>
        <v>100</v>
      </c>
      <c r="M68" s="222">
        <f>(L68+L71)/2</f>
        <v>100</v>
      </c>
      <c r="N68" s="242"/>
      <c r="O68" s="221"/>
    </row>
    <row r="69" spans="1:15" ht="69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>
        <v>75</v>
      </c>
      <c r="J69" s="10">
        <v>79.8</v>
      </c>
      <c r="K69" s="11">
        <f t="shared" si="1"/>
        <v>100</v>
      </c>
      <c r="L69" s="216"/>
      <c r="M69" s="218"/>
      <c r="N69" s="242"/>
      <c r="O69" s="221"/>
    </row>
    <row r="70" spans="1:15" ht="80.25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>
        <v>100</v>
      </c>
      <c r="J70" s="10">
        <v>100</v>
      </c>
      <c r="K70" s="11">
        <f t="shared" si="1"/>
        <v>100</v>
      </c>
      <c r="L70" s="216"/>
      <c r="M70" s="218"/>
      <c r="N70" s="242"/>
      <c r="O70" s="221"/>
    </row>
    <row r="71" spans="1:15" ht="31.5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>
        <v>1</v>
      </c>
      <c r="J71" s="10">
        <v>1</v>
      </c>
      <c r="K71" s="11">
        <f t="shared" si="1"/>
        <v>100</v>
      </c>
      <c r="L71" s="11">
        <f>K71</f>
        <v>100</v>
      </c>
      <c r="M71" s="218"/>
      <c r="N71" s="242"/>
      <c r="O71" s="221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customHeight="1" x14ac:dyDescent="0.25">
      <c r="A76" s="211">
        <v>7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100</v>
      </c>
      <c r="M76" s="222">
        <f>(L76+L79)/2</f>
        <v>99.597329295154196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85</v>
      </c>
      <c r="J77" s="10">
        <v>86.7</v>
      </c>
      <c r="K77" s="11">
        <f t="shared" si="1"/>
        <v>100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100</v>
      </c>
      <c r="K78" s="11">
        <f>IF(J78/I78*100&gt;100,100,J78/I78*100)</f>
        <v>100</v>
      </c>
      <c r="L78" s="216"/>
      <c r="M78" s="218"/>
      <c r="N78" s="242"/>
      <c r="O78" s="221"/>
    </row>
    <row r="79" spans="1:15" ht="32.450000000000003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290.56</v>
      </c>
      <c r="J79" s="10">
        <v>288.22000000000003</v>
      </c>
      <c r="K79" s="11">
        <f t="shared" si="1"/>
        <v>99.194658590308379</v>
      </c>
      <c r="L79" s="11">
        <f>K79</f>
        <v>99.194658590308379</v>
      </c>
      <c r="M79" s="218"/>
      <c r="N79" s="242"/>
      <c r="O79" s="221"/>
    </row>
    <row r="80" spans="1:15" ht="66.75" customHeight="1" x14ac:dyDescent="0.25">
      <c r="A80" s="211">
        <v>8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>
        <v>100</v>
      </c>
      <c r="J80" s="10">
        <v>100</v>
      </c>
      <c r="K80" s="11">
        <f t="shared" si="1"/>
        <v>100</v>
      </c>
      <c r="L80" s="216">
        <f>(K80+K81+K82)/3</f>
        <v>100</v>
      </c>
      <c r="M80" s="222">
        <f>(L80+L83)/2</f>
        <v>100</v>
      </c>
      <c r="N80" s="242"/>
      <c r="O80" s="221"/>
    </row>
    <row r="81" spans="1:15" ht="68.25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>
        <v>100</v>
      </c>
      <c r="J81" s="10">
        <v>100</v>
      </c>
      <c r="K81" s="11">
        <f t="shared" si="1"/>
        <v>100</v>
      </c>
      <c r="L81" s="216"/>
      <c r="M81" s="218"/>
      <c r="N81" s="242"/>
      <c r="O81" s="221"/>
    </row>
    <row r="82" spans="1:15" ht="82.5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>
        <v>100</v>
      </c>
      <c r="J82" s="10">
        <v>100</v>
      </c>
      <c r="K82" s="11">
        <f t="shared" si="1"/>
        <v>100</v>
      </c>
      <c r="L82" s="216"/>
      <c r="M82" s="218"/>
      <c r="N82" s="242"/>
      <c r="O82" s="221"/>
    </row>
    <row r="83" spans="1:15" ht="31.5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>
        <v>0.22</v>
      </c>
      <c r="J83" s="10">
        <v>0.33</v>
      </c>
      <c r="K83" s="11">
        <f t="shared" si="1"/>
        <v>100</v>
      </c>
      <c r="L83" s="11">
        <f>K83</f>
        <v>100</v>
      </c>
      <c r="M83" s="218"/>
      <c r="N83" s="242"/>
      <c r="O83" s="221"/>
    </row>
    <row r="84" spans="1:15" ht="69" customHeight="1" x14ac:dyDescent="0.25">
      <c r="A84" s="211">
        <v>9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>
        <v>100</v>
      </c>
      <c r="J84" s="10">
        <v>100</v>
      </c>
      <c r="K84" s="11">
        <f>IF(J84/I84*100&gt;100,100,J84/I84*100)</f>
        <v>100</v>
      </c>
      <c r="L84" s="224">
        <f>(K84+K85+K86)/3</f>
        <v>100</v>
      </c>
      <c r="M84" s="222">
        <f>(L84+L87)/2</f>
        <v>97.089947089947088</v>
      </c>
      <c r="N84" s="242"/>
      <c r="O84" s="221"/>
    </row>
    <row r="85" spans="1:15" ht="68.25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>
        <v>90</v>
      </c>
      <c r="J85" s="10">
        <v>96.7</v>
      </c>
      <c r="K85" s="11">
        <f>IF(J85/I85*100&gt;100,100,J85/I85*100)</f>
        <v>100</v>
      </c>
      <c r="L85" s="225"/>
      <c r="M85" s="218"/>
      <c r="N85" s="242"/>
      <c r="O85" s="221"/>
    </row>
    <row r="86" spans="1:15" ht="67.5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>
        <v>100</v>
      </c>
      <c r="J86" s="10">
        <v>100</v>
      </c>
      <c r="K86" s="11">
        <f>IF(J86/I86*100&gt;100,100,J86/I86*100)</f>
        <v>100</v>
      </c>
      <c r="L86" s="225"/>
      <c r="M86" s="218"/>
      <c r="N86" s="242"/>
      <c r="O86" s="221"/>
    </row>
    <row r="87" spans="1:15" ht="36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>
        <v>1.89</v>
      </c>
      <c r="J87" s="10">
        <v>1.78</v>
      </c>
      <c r="K87" s="11">
        <f>IF(J87/I87*100&gt;100,100,J87/I87*100)</f>
        <v>94.179894179894191</v>
      </c>
      <c r="L87" s="11">
        <f>K87</f>
        <v>94.179894179894191</v>
      </c>
      <c r="M87" s="218"/>
      <c r="N87" s="242"/>
      <c r="O87" s="221"/>
    </row>
    <row r="88" spans="1:15" ht="67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customHeight="1" x14ac:dyDescent="0.25">
      <c r="A92" s="211">
        <v>10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>
        <v>100</v>
      </c>
      <c r="J92" s="10">
        <v>100</v>
      </c>
      <c r="K92" s="11">
        <f t="shared" si="1"/>
        <v>100</v>
      </c>
      <c r="L92" s="224">
        <f>(K92+K93+K94)/3</f>
        <v>100</v>
      </c>
      <c r="M92" s="222">
        <f>(L92+L95)/2</f>
        <v>100</v>
      </c>
      <c r="N92" s="242"/>
      <c r="O92" s="221"/>
    </row>
    <row r="93" spans="1:15" ht="66.75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>
        <v>100</v>
      </c>
      <c r="J93" s="10">
        <v>100</v>
      </c>
      <c r="K93" s="11">
        <f t="shared" si="1"/>
        <v>100</v>
      </c>
      <c r="L93" s="225"/>
      <c r="M93" s="218"/>
      <c r="N93" s="242"/>
      <c r="O93" s="221"/>
    </row>
    <row r="94" spans="1:15" ht="67.5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>
        <v>100</v>
      </c>
      <c r="J94" s="10">
        <v>100</v>
      </c>
      <c r="K94" s="11">
        <f>IF(J94/I94*100&gt;100,100,J94/I94*100)</f>
        <v>100</v>
      </c>
      <c r="L94" s="225"/>
      <c r="M94" s="218"/>
      <c r="N94" s="242"/>
      <c r="O94" s="221"/>
    </row>
    <row r="95" spans="1:15" ht="34.5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>
        <v>1.56</v>
      </c>
      <c r="J95" s="10">
        <v>1.56</v>
      </c>
      <c r="K95" s="11">
        <f t="shared" si="1"/>
        <v>100</v>
      </c>
      <c r="L95" s="11">
        <f>K95</f>
        <v>100</v>
      </c>
      <c r="M95" s="218"/>
      <c r="N95" s="242"/>
      <c r="O95" s="221"/>
    </row>
    <row r="96" spans="1:15" ht="66.7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11</v>
      </c>
      <c r="B112" s="239"/>
      <c r="C112" s="219" t="s">
        <v>84</v>
      </c>
      <c r="D112" s="220" t="s">
        <v>85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100</v>
      </c>
      <c r="M112" s="222">
        <f>(L112+L115)/2</f>
        <v>98.785344484269217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90</v>
      </c>
      <c r="J113" s="10">
        <v>91.2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28.5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50.22</v>
      </c>
      <c r="J115" s="10">
        <v>49</v>
      </c>
      <c r="K115" s="11">
        <f t="shared" si="1"/>
        <v>97.570688968538434</v>
      </c>
      <c r="L115" s="11">
        <f>K115</f>
        <v>97.570688968538434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12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37.6</v>
      </c>
      <c r="J124" s="10">
        <v>45.1</v>
      </c>
      <c r="K124" s="23">
        <f t="shared" si="1"/>
        <v>100</v>
      </c>
      <c r="L124" s="216">
        <f>(K124+K125+K126)/3</f>
        <v>100</v>
      </c>
      <c r="M124" s="217">
        <f>(L124+L127)/2</f>
        <v>99.083967290651628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5</v>
      </c>
      <c r="J125" s="10">
        <v>5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60</v>
      </c>
      <c r="J126" s="10">
        <v>62.4</v>
      </c>
      <c r="K126" s="23">
        <f t="shared" si="1"/>
        <v>100</v>
      </c>
      <c r="L126" s="216"/>
      <c r="M126" s="218"/>
      <c r="N126" s="242"/>
      <c r="O126" s="221"/>
    </row>
    <row r="127" spans="1:15" ht="29.25" customHeight="1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35097</v>
      </c>
      <c r="J127" s="10">
        <v>34454</v>
      </c>
      <c r="K127" s="23">
        <f t="shared" si="1"/>
        <v>98.167934581303243</v>
      </c>
      <c r="L127" s="23">
        <f>K127</f>
        <v>98.167934581303243</v>
      </c>
      <c r="M127" s="218"/>
      <c r="N127" s="242"/>
      <c r="O127" s="221"/>
    </row>
    <row r="128" spans="1:15" ht="81" hidden="1" customHeight="1" x14ac:dyDescent="0.25">
      <c r="A128" s="211">
        <v>32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/>
      <c r="J128" s="10"/>
      <c r="K128" s="23" t="e">
        <f t="shared" ref="K128:K147" si="2">IF(J128/I128*100&gt;100,100,J128/I128*100)</f>
        <v>#DIV/0!</v>
      </c>
      <c r="L128" s="216" t="e">
        <f>(K128+K129+K130)/3</f>
        <v>#DIV/0!</v>
      </c>
      <c r="M128" s="217" t="e">
        <f>(L128+L131)/2</f>
        <v>#DIV/0!</v>
      </c>
      <c r="N128" s="242"/>
      <c r="O128" s="221"/>
    </row>
    <row r="129" spans="1:15" ht="83.25" hidden="1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/>
      <c r="J129" s="10"/>
      <c r="K129" s="23" t="e">
        <f t="shared" si="2"/>
        <v>#DIV/0!</v>
      </c>
      <c r="L129" s="216"/>
      <c r="M129" s="218"/>
      <c r="N129" s="242"/>
      <c r="O129" s="221"/>
    </row>
    <row r="130" spans="1:15" ht="66" hidden="1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/>
      <c r="J130" s="10"/>
      <c r="K130" s="23" t="e">
        <f t="shared" si="2"/>
        <v>#DIV/0!</v>
      </c>
      <c r="L130" s="216"/>
      <c r="M130" s="218"/>
      <c r="N130" s="242"/>
      <c r="O130" s="221"/>
    </row>
    <row r="131" spans="1:15" ht="31.5" hidden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/>
      <c r="J131" s="10"/>
      <c r="K131" s="23" t="e">
        <f t="shared" si="2"/>
        <v>#DIV/0!</v>
      </c>
      <c r="L131" s="23" t="e">
        <f>K131</f>
        <v>#DIV/0!</v>
      </c>
      <c r="M131" s="218"/>
      <c r="N131" s="242"/>
      <c r="O131" s="221"/>
    </row>
    <row r="132" spans="1:15" ht="84" customHeight="1" x14ac:dyDescent="0.25">
      <c r="A132" s="211">
        <v>13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4.2</v>
      </c>
      <c r="J132" s="10">
        <v>5.9</v>
      </c>
      <c r="K132" s="23">
        <f t="shared" si="2"/>
        <v>100</v>
      </c>
      <c r="L132" s="216">
        <f>(K132+K133+K134)/3</f>
        <v>100</v>
      </c>
      <c r="M132" s="217">
        <f>(L132+L135)/2</f>
        <v>98.470853858784892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3</v>
      </c>
      <c r="J133" s="10">
        <v>3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60</v>
      </c>
      <c r="J134" s="10">
        <v>62.4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4872</v>
      </c>
      <c r="J135" s="10">
        <v>4723</v>
      </c>
      <c r="K135" s="23">
        <f t="shared" si="2"/>
        <v>96.941707717569798</v>
      </c>
      <c r="L135" s="23">
        <f>K135</f>
        <v>96.941707717569798</v>
      </c>
      <c r="M135" s="218"/>
      <c r="N135" s="242"/>
      <c r="O135" s="221"/>
    </row>
    <row r="136" spans="1:15" ht="82.5" customHeight="1" x14ac:dyDescent="0.25">
      <c r="A136" s="211">
        <v>14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8.4</v>
      </c>
      <c r="J136" s="10">
        <v>9.5</v>
      </c>
      <c r="K136" s="23">
        <f t="shared" si="2"/>
        <v>100</v>
      </c>
      <c r="L136" s="216">
        <f>(K136+K137+K138)/3</f>
        <v>100</v>
      </c>
      <c r="M136" s="217">
        <f>(L136+L139)/2</f>
        <v>99.184505606523956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3</v>
      </c>
      <c r="J137" s="10">
        <v>3</v>
      </c>
      <c r="K137" s="23">
        <f t="shared" si="2"/>
        <v>100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60</v>
      </c>
      <c r="J138" s="10">
        <v>62.4</v>
      </c>
      <c r="K138" s="23">
        <f t="shared" si="2"/>
        <v>100</v>
      </c>
      <c r="L138" s="216"/>
      <c r="M138" s="218"/>
      <c r="N138" s="242"/>
      <c r="O138" s="221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6867</v>
      </c>
      <c r="J139" s="10">
        <v>6755</v>
      </c>
      <c r="K139" s="23">
        <f t="shared" si="2"/>
        <v>98.369011213047912</v>
      </c>
      <c r="L139" s="23">
        <f>K139</f>
        <v>98.369011213047912</v>
      </c>
      <c r="M139" s="218"/>
      <c r="N139" s="242"/>
      <c r="O139" s="221"/>
    </row>
    <row r="140" spans="1:15" ht="80.25" customHeight="1" x14ac:dyDescent="0.25">
      <c r="A140" s="211">
        <v>15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19.399999999999999</v>
      </c>
      <c r="J140" s="10">
        <v>12.3</v>
      </c>
      <c r="K140" s="23">
        <f t="shared" si="2"/>
        <v>63.402061855670112</v>
      </c>
      <c r="L140" s="216">
        <f>(K140+K141+K142)/3</f>
        <v>87.800687285223376</v>
      </c>
      <c r="M140" s="217">
        <f>(L140+L143)/2</f>
        <v>93.900343642611688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3</v>
      </c>
      <c r="J141" s="10">
        <v>3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60</v>
      </c>
      <c r="J142" s="10">
        <v>62.4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9813</v>
      </c>
      <c r="J143" s="10">
        <v>9947</v>
      </c>
      <c r="K143" s="23">
        <f t="shared" si="2"/>
        <v>100</v>
      </c>
      <c r="L143" s="23">
        <f>K143</f>
        <v>100</v>
      </c>
      <c r="M143" s="218"/>
      <c r="N143" s="243"/>
      <c r="O143" s="221"/>
    </row>
    <row r="144" spans="1:15" ht="1.5" customHeight="1" x14ac:dyDescent="0.25">
      <c r="A144" s="211">
        <v>36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/>
      <c r="J144" s="10"/>
      <c r="K144" s="23" t="e">
        <f t="shared" si="2"/>
        <v>#DIV/0!</v>
      </c>
      <c r="L144" s="216" t="e">
        <f>(K144+K145+K146)/3</f>
        <v>#DIV/0!</v>
      </c>
      <c r="M144" s="217" t="e">
        <f>(L144+L147)/2</f>
        <v>#DIV/0!</v>
      </c>
      <c r="N144" s="243"/>
      <c r="O144" s="221"/>
    </row>
    <row r="145" spans="1:15" ht="84.75" hidden="1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/>
      <c r="J145" s="10"/>
      <c r="K145" s="23" t="e">
        <f t="shared" si="2"/>
        <v>#DIV/0!</v>
      </c>
      <c r="L145" s="216"/>
      <c r="M145" s="218"/>
      <c r="N145" s="243"/>
      <c r="O145" s="221"/>
    </row>
    <row r="146" spans="1:15" ht="71.25" hidden="1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/>
      <c r="J146" s="10"/>
      <c r="K146" s="23" t="e">
        <f t="shared" si="2"/>
        <v>#DIV/0!</v>
      </c>
      <c r="L146" s="216"/>
      <c r="M146" s="218"/>
      <c r="N146" s="243"/>
      <c r="O146" s="221"/>
    </row>
    <row r="147" spans="1:15" ht="31.5" hidden="1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/>
      <c r="J147" s="10"/>
      <c r="K147" s="23" t="e">
        <f t="shared" si="2"/>
        <v>#DIV/0!</v>
      </c>
      <c r="L147" s="23" t="e">
        <f>K147</f>
        <v>#DIV/0!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</row>
    <row r="152" spans="1:15" ht="18.75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8.75" customHeight="1" x14ac:dyDescent="0.25"/>
    <row r="154" spans="1:15" ht="18.75" customHeight="1" x14ac:dyDescent="0.25">
      <c r="B154" s="28" t="s">
        <v>107</v>
      </c>
    </row>
    <row r="155" spans="1:15" ht="18.75" customHeight="1" x14ac:dyDescent="0.25">
      <c r="B155" s="28" t="s">
        <v>108</v>
      </c>
    </row>
    <row r="156" spans="1:15" ht="18.75" customHeight="1" x14ac:dyDescent="0.25"/>
    <row r="157" spans="1:15" ht="18.75" customHeight="1" x14ac:dyDescent="0.25"/>
    <row r="158" spans="1:15" ht="18.75" customHeight="1" x14ac:dyDescent="0.25"/>
    <row r="159" spans="1:15" ht="18.75" customHeight="1" x14ac:dyDescent="0.25">
      <c r="D159" s="34" t="s">
        <v>109</v>
      </c>
    </row>
    <row r="160" spans="1:15" ht="18.75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304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0.75" customHeight="1" x14ac:dyDescent="0.25">
      <c r="A4" s="259">
        <v>1</v>
      </c>
      <c r="B4" s="427" t="s">
        <v>305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33.7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33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7.7</v>
      </c>
      <c r="K32" s="40">
        <f>IF(I32/J32*100&gt;100,100,I32/J32*100)</f>
        <v>100</v>
      </c>
      <c r="L32" s="254">
        <f>(K32+K33+K34)/3</f>
        <v>99.600000000000009</v>
      </c>
      <c r="M32" s="263">
        <f>(L32+L35)/2</f>
        <v>98.348387096774189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98.8</v>
      </c>
      <c r="K33" s="42">
        <f t="shared" si="0"/>
        <v>98.8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60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155</v>
      </c>
      <c r="J35" s="39">
        <v>150.5</v>
      </c>
      <c r="K35" s="42">
        <f t="shared" si="0"/>
        <v>97.096774193548384</v>
      </c>
      <c r="L35" s="42">
        <f>K35</f>
        <v>97.096774193548384</v>
      </c>
      <c r="M35" s="264"/>
      <c r="N35" s="432"/>
      <c r="O35" s="409"/>
    </row>
    <row r="36" spans="1:15" ht="41.2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13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hidden="1" customHeight="1" x14ac:dyDescent="0.25">
      <c r="A44" s="259">
        <v>11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/>
      <c r="J44" s="39"/>
      <c r="K44" s="40" t="e">
        <f>IF(I44/J44*100&gt;100,100,I44/J44*100)</f>
        <v>#DIV/0!</v>
      </c>
      <c r="L44" s="254" t="e">
        <f>(K44+K45+K46)/3</f>
        <v>#DIV/0!</v>
      </c>
      <c r="M44" s="263" t="e">
        <f>(L44+L47)/2</f>
        <v>#DIV/0!</v>
      </c>
      <c r="N44" s="432"/>
      <c r="O44" s="410"/>
    </row>
    <row r="45" spans="1:15" ht="66" hidden="1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/>
      <c r="J45" s="39"/>
      <c r="K45" s="42" t="e">
        <f t="shared" si="0"/>
        <v>#DIV/0!</v>
      </c>
      <c r="L45" s="255"/>
      <c r="M45" s="264"/>
      <c r="N45" s="432"/>
      <c r="O45" s="408"/>
    </row>
    <row r="46" spans="1:15" ht="84.75" hidden="1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/>
      <c r="J46" s="39"/>
      <c r="K46" s="42" t="e">
        <f t="shared" si="0"/>
        <v>#DIV/0!</v>
      </c>
      <c r="L46" s="255"/>
      <c r="M46" s="264"/>
      <c r="N46" s="432"/>
      <c r="O46" s="408"/>
    </row>
    <row r="47" spans="1:15" ht="36" hidden="1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/>
      <c r="J47" s="39"/>
      <c r="K47" s="42" t="e">
        <f t="shared" si="0"/>
        <v>#DIV/0!</v>
      </c>
      <c r="L47" s="42" t="e">
        <f>K47</f>
        <v>#DIV/0!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47.2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45.7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hidden="1" customHeight="1" x14ac:dyDescent="0.25">
      <c r="A68" s="259">
        <v>17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/>
      <c r="J68" s="39"/>
      <c r="K68" s="42" t="e">
        <f>IF(J68/I68*100&gt;100,100,J68/I68*100)</f>
        <v>#DIV/0!</v>
      </c>
      <c r="L68" s="254" t="e">
        <f>(K68+K69+K70)/3</f>
        <v>#DIV/0!</v>
      </c>
      <c r="M68" s="256" t="e">
        <f>(L68+L71)/2</f>
        <v>#DIV/0!</v>
      </c>
      <c r="N68" s="415"/>
      <c r="O68" s="410"/>
    </row>
    <row r="69" spans="1:15" ht="84" hidden="1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/>
      <c r="J69" s="39"/>
      <c r="K69" s="40" t="e">
        <f>IF(I69/J69*100&gt;100,100,I69/J69*100)</f>
        <v>#DIV/0!</v>
      </c>
      <c r="L69" s="255"/>
      <c r="M69" s="257"/>
      <c r="N69" s="415"/>
      <c r="O69" s="408"/>
    </row>
    <row r="70" spans="1:15" ht="51.75" hidden="1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/>
      <c r="J70" s="39"/>
      <c r="K70" s="42" t="e">
        <f>IF(J70/I70*100&gt;100,100,J70/I70*100)</f>
        <v>#DIV/0!</v>
      </c>
      <c r="L70" s="255"/>
      <c r="M70" s="257"/>
      <c r="N70" s="415"/>
      <c r="O70" s="408"/>
    </row>
    <row r="71" spans="1:15" ht="39" hidden="1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/>
      <c r="J71" s="39"/>
      <c r="K71" s="42" t="e">
        <f>IF(J71/I71*100&gt;100,100,J71/I71*100)</f>
        <v>#DIV/0!</v>
      </c>
      <c r="L71" s="42" t="e">
        <f>K71</f>
        <v>#DIV/0!</v>
      </c>
      <c r="M71" s="258"/>
      <c r="N71" s="415"/>
      <c r="O71" s="409"/>
    </row>
    <row r="72" spans="1:15" ht="66" customHeight="1" x14ac:dyDescent="0.25">
      <c r="A72" s="245">
        <v>2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98.8</v>
      </c>
      <c r="K72" s="42">
        <f>IF(J72/I72*100&gt;100,100,J72/I72*100)</f>
        <v>98.8</v>
      </c>
      <c r="L72" s="254">
        <f>(K72+K73+K74)/3</f>
        <v>99.600000000000009</v>
      </c>
      <c r="M72" s="256">
        <f>(L72+L75)/2</f>
        <v>98.348387096774189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7.7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0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155</v>
      </c>
      <c r="J75" s="39">
        <v>150.5</v>
      </c>
      <c r="K75" s="42">
        <f>IF(J75/I75*100&gt;100,100,J75/I75*100)</f>
        <v>97.096774193548384</v>
      </c>
      <c r="L75" s="42">
        <f>K75</f>
        <v>97.096774193548384</v>
      </c>
      <c r="M75" s="258"/>
      <c r="N75" s="415"/>
      <c r="O75" s="409"/>
    </row>
    <row r="76" spans="1:15" ht="45.7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43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306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307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6</v>
      </c>
      <c r="K4" s="166">
        <f>IF(I4/J4*100&gt;100,100,I4/J4*100)</f>
        <v>100</v>
      </c>
      <c r="L4" s="430">
        <f>(K4+K5+K6)/3</f>
        <v>100</v>
      </c>
      <c r="M4" s="258">
        <f>(L4+L7)/2</f>
        <v>100</v>
      </c>
      <c r="N4" s="431" t="s">
        <v>23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100</v>
      </c>
      <c r="K5" s="42">
        <f t="shared" ref="K5:K49" si="0">IF(J5/I5*100&gt;100,100,J5/I5*100)</f>
        <v>100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55</v>
      </c>
      <c r="J6" s="39">
        <v>63.8</v>
      </c>
      <c r="K6" s="42">
        <f t="shared" si="0"/>
        <v>100</v>
      </c>
      <c r="L6" s="255"/>
      <c r="M6" s="264"/>
      <c r="N6" s="432"/>
      <c r="O6" s="408"/>
    </row>
    <row r="7" spans="1:15" ht="31.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29.75</v>
      </c>
      <c r="J7" s="39">
        <v>31.17</v>
      </c>
      <c r="K7" s="42">
        <f t="shared" si="0"/>
        <v>100</v>
      </c>
      <c r="L7" s="42">
        <f>K7</f>
        <v>100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customHeight="1" x14ac:dyDescent="0.25">
      <c r="A12" s="259">
        <v>2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>
        <v>15</v>
      </c>
      <c r="J12" s="39">
        <v>2.6</v>
      </c>
      <c r="K12" s="40">
        <f>IF(I12/J12*100&gt;100,100,I12/J12*100)</f>
        <v>100</v>
      </c>
      <c r="L12" s="254">
        <f>(K12+K13+K14)/3</f>
        <v>100</v>
      </c>
      <c r="M12" s="263">
        <f>(L12+L15)/2</f>
        <v>90.15384615384616</v>
      </c>
      <c r="N12" s="432"/>
      <c r="O12" s="411"/>
    </row>
    <row r="13" spans="1:15" ht="67.5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>
        <v>100</v>
      </c>
      <c r="J13" s="39">
        <v>100</v>
      </c>
      <c r="K13" s="42">
        <f t="shared" si="0"/>
        <v>100</v>
      </c>
      <c r="L13" s="255"/>
      <c r="M13" s="264"/>
      <c r="N13" s="432"/>
      <c r="O13" s="412"/>
    </row>
    <row r="14" spans="1:15" ht="84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>
        <v>55</v>
      </c>
      <c r="J14" s="39">
        <v>65.8</v>
      </c>
      <c r="K14" s="42">
        <f t="shared" si="0"/>
        <v>100</v>
      </c>
      <c r="L14" s="255"/>
      <c r="M14" s="264"/>
      <c r="N14" s="432"/>
      <c r="O14" s="412"/>
    </row>
    <row r="15" spans="1:15" ht="31.5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>
        <v>9.75</v>
      </c>
      <c r="J15" s="39">
        <v>7.83</v>
      </c>
      <c r="K15" s="42">
        <f t="shared" si="0"/>
        <v>80.307692307692307</v>
      </c>
      <c r="L15" s="42">
        <f>K15</f>
        <v>80.307692307692307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15</v>
      </c>
      <c r="J32" s="39">
        <v>8.8000000000000007</v>
      </c>
      <c r="K32" s="40">
        <f>IF(I32/J32*100&gt;100,100,I32/J32*100)</f>
        <v>100</v>
      </c>
      <c r="L32" s="254">
        <f>(K32+K33+K34)/3</f>
        <v>100</v>
      </c>
      <c r="M32" s="263">
        <f>(L32+L35)/2</f>
        <v>95.412499999999994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67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40</v>
      </c>
      <c r="J35" s="39">
        <v>36.33</v>
      </c>
      <c r="K35" s="42">
        <f t="shared" si="0"/>
        <v>90.825000000000003</v>
      </c>
      <c r="L35" s="42">
        <f>K35</f>
        <v>90.825000000000003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hidden="1" customHeight="1" x14ac:dyDescent="0.25">
      <c r="A44" s="259">
        <v>11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/>
      <c r="J44" s="39"/>
      <c r="K44" s="40" t="e">
        <f>IF(I44/J44*100&gt;100,100,I44/J44*100)</f>
        <v>#DIV/0!</v>
      </c>
      <c r="L44" s="254" t="e">
        <f>(K44+K45+K46)/3</f>
        <v>#DIV/0!</v>
      </c>
      <c r="M44" s="263" t="e">
        <f>(L44+L47)/2</f>
        <v>#DIV/0!</v>
      </c>
      <c r="N44" s="432"/>
      <c r="O44" s="410"/>
    </row>
    <row r="45" spans="1:15" ht="66" hidden="1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/>
      <c r="J45" s="39"/>
      <c r="K45" s="42" t="e">
        <f t="shared" si="0"/>
        <v>#DIV/0!</v>
      </c>
      <c r="L45" s="255"/>
      <c r="M45" s="264"/>
      <c r="N45" s="432"/>
      <c r="O45" s="408"/>
    </row>
    <row r="46" spans="1:15" ht="84.75" hidden="1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/>
      <c r="J46" s="39"/>
      <c r="K46" s="42" t="e">
        <f t="shared" si="0"/>
        <v>#DIV/0!</v>
      </c>
      <c r="L46" s="255"/>
      <c r="M46" s="264"/>
      <c r="N46" s="432"/>
      <c r="O46" s="408"/>
    </row>
    <row r="47" spans="1:15" ht="36" hidden="1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/>
      <c r="J47" s="39"/>
      <c r="K47" s="42" t="e">
        <f t="shared" si="0"/>
        <v>#DIV/0!</v>
      </c>
      <c r="L47" s="42" t="e">
        <f>K47</f>
        <v>#DIV/0!</v>
      </c>
      <c r="M47" s="264"/>
      <c r="N47" s="432"/>
      <c r="O47" s="409"/>
    </row>
    <row r="48" spans="1:15" ht="81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customHeight="1" x14ac:dyDescent="0.25">
      <c r="A52" s="259">
        <v>4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16.100000000000001</v>
      </c>
      <c r="K52" s="40">
        <f>IF(I52/J52*100&gt;100,100,I52/J52*100)</f>
        <v>93.167701863354026</v>
      </c>
      <c r="L52" s="254">
        <f>(K52+K53+K54)/3</f>
        <v>97.72256728778467</v>
      </c>
      <c r="M52" s="263">
        <f>(L52+L55)/2</f>
        <v>90.000524150221452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68.400000000000006</v>
      </c>
      <c r="K54" s="42">
        <f>IF(J54/I54*100&gt;100,100,J54/I54*100)</f>
        <v>100</v>
      </c>
      <c r="L54" s="255"/>
      <c r="M54" s="264"/>
      <c r="N54" s="432"/>
      <c r="O54" s="408"/>
    </row>
    <row r="55" spans="1:15" ht="38.25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19.75</v>
      </c>
      <c r="J55" s="39">
        <v>16.25</v>
      </c>
      <c r="K55" s="42">
        <f>IF(J55/I55*100&gt;100,100,J55/I55*100)</f>
        <v>82.278481012658233</v>
      </c>
      <c r="L55" s="42">
        <f>K55</f>
        <v>82.278481012658233</v>
      </c>
      <c r="M55" s="264"/>
      <c r="N55" s="433"/>
      <c r="O55" s="409"/>
    </row>
    <row r="56" spans="1:15" ht="0.7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hidden="1" customHeight="1" x14ac:dyDescent="0.25">
      <c r="A68" s="259">
        <v>17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/>
      <c r="J68" s="39"/>
      <c r="K68" s="42" t="e">
        <f>IF(J68/I68*100&gt;100,100,J68/I68*100)</f>
        <v>#DIV/0!</v>
      </c>
      <c r="L68" s="254" t="e">
        <f>(K68+K69+K70)/3</f>
        <v>#DIV/0!</v>
      </c>
      <c r="M68" s="256" t="e">
        <f>(L68+L71)/2</f>
        <v>#DIV/0!</v>
      </c>
      <c r="N68" s="415"/>
      <c r="O68" s="410"/>
    </row>
    <row r="69" spans="1:15" ht="84" hidden="1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/>
      <c r="J69" s="39"/>
      <c r="K69" s="40" t="e">
        <f>IF(I69/J69*100&gt;100,100,I69/J69*100)</f>
        <v>#DIV/0!</v>
      </c>
      <c r="L69" s="255"/>
      <c r="M69" s="257"/>
      <c r="N69" s="415"/>
      <c r="O69" s="408"/>
    </row>
    <row r="70" spans="1:15" ht="51.75" hidden="1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/>
      <c r="J70" s="39"/>
      <c r="K70" s="42" t="e">
        <f>IF(J70/I70*100&gt;100,100,J70/I70*100)</f>
        <v>#DIV/0!</v>
      </c>
      <c r="L70" s="255"/>
      <c r="M70" s="257"/>
      <c r="N70" s="415"/>
      <c r="O70" s="408"/>
    </row>
    <row r="71" spans="1:15" ht="39" hidden="1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/>
      <c r="J71" s="39"/>
      <c r="K71" s="42" t="e">
        <f>IF(J71/I71*100&gt;100,100,J71/I71*100)</f>
        <v>#DIV/0!</v>
      </c>
      <c r="L71" s="42" t="e">
        <f>K71</f>
        <v>#DIV/0!</v>
      </c>
      <c r="M71" s="258"/>
      <c r="N71" s="415"/>
      <c r="O71" s="409"/>
    </row>
    <row r="72" spans="1:15" ht="66" customHeight="1" x14ac:dyDescent="0.25">
      <c r="A72" s="245">
        <v>5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97.037974683544292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15</v>
      </c>
      <c r="J73" s="39">
        <v>10.1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19.75</v>
      </c>
      <c r="J75" s="39">
        <v>18.579999999999998</v>
      </c>
      <c r="K75" s="42">
        <f>IF(J75/I75*100&gt;100,100,J75/I75*100)</f>
        <v>94.075949367088597</v>
      </c>
      <c r="L75" s="42">
        <f>K75</f>
        <v>94.075949367088597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customHeight="1" x14ac:dyDescent="0.25">
      <c r="A80" s="245">
        <v>6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>
        <v>100</v>
      </c>
      <c r="J80" s="39">
        <v>100</v>
      </c>
      <c r="K80" s="42">
        <f>IF(J80/I80*100&gt;100,100,J80/I80*100)</f>
        <v>100</v>
      </c>
      <c r="L80" s="254">
        <f>(K80+K81+K82)/3</f>
        <v>100</v>
      </c>
      <c r="M80" s="256">
        <f>(L80+L83)/2</f>
        <v>100</v>
      </c>
      <c r="N80" s="415"/>
      <c r="O80" s="410"/>
    </row>
    <row r="81" spans="1:15" ht="83.25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>
        <v>15</v>
      </c>
      <c r="J81" s="39">
        <v>1</v>
      </c>
      <c r="K81" s="40">
        <f>IF(I81/J81*100&gt;100,100,I81/J81*100)</f>
        <v>100</v>
      </c>
      <c r="L81" s="255"/>
      <c r="M81" s="257"/>
      <c r="N81" s="415"/>
      <c r="O81" s="408"/>
    </row>
    <row r="82" spans="1:15" ht="52.5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>
        <v>100</v>
      </c>
      <c r="J82" s="39">
        <v>100</v>
      </c>
      <c r="K82" s="42">
        <f>IF(J82/I82*100&gt;100,100,J82/I82*100)</f>
        <v>100</v>
      </c>
      <c r="L82" s="255"/>
      <c r="M82" s="257"/>
      <c r="N82" s="415"/>
      <c r="O82" s="408"/>
    </row>
    <row r="83" spans="1:15" ht="34.5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>
        <v>19.75</v>
      </c>
      <c r="J83" s="39">
        <v>20.420000000000002</v>
      </c>
      <c r="K83" s="42">
        <f>IF(J83/I83*100&gt;100,100,J83/I83*100)</f>
        <v>100</v>
      </c>
      <c r="L83" s="42">
        <f>K83</f>
        <v>100</v>
      </c>
      <c r="M83" s="258"/>
      <c r="N83" s="415"/>
      <c r="O83" s="409"/>
    </row>
    <row r="84" spans="1:15" ht="67.5" customHeight="1" x14ac:dyDescent="0.25">
      <c r="A84" s="259">
        <v>7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>
        <v>100</v>
      </c>
      <c r="J84" s="39">
        <v>100</v>
      </c>
      <c r="K84" s="42">
        <f>IF(J84/I84*100&gt;100,100,J84/I84*100)</f>
        <v>100</v>
      </c>
      <c r="L84" s="254">
        <f>(K84+K85+K86)/3</f>
        <v>100</v>
      </c>
      <c r="M84" s="256">
        <f>(L84+L87)/2</f>
        <v>95.412499999999994</v>
      </c>
      <c r="N84" s="415"/>
      <c r="O84" s="408"/>
    </row>
    <row r="85" spans="1:15" ht="83.25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>
        <v>15</v>
      </c>
      <c r="J85" s="39">
        <v>8.8000000000000007</v>
      </c>
      <c r="K85" s="40">
        <f>IF(I85/J85*100&gt;100,100,I85/J85*100)</f>
        <v>100</v>
      </c>
      <c r="L85" s="255"/>
      <c r="M85" s="257"/>
      <c r="N85" s="415"/>
      <c r="O85" s="408"/>
    </row>
    <row r="86" spans="1:15" ht="51.75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>
        <v>100</v>
      </c>
      <c r="J86" s="39">
        <v>100</v>
      </c>
      <c r="K86" s="42">
        <f>IF(J86/I86*100&gt;100,100,J86/I86*100)</f>
        <v>100</v>
      </c>
      <c r="L86" s="255"/>
      <c r="M86" s="257"/>
      <c r="N86" s="415"/>
      <c r="O86" s="408"/>
    </row>
    <row r="87" spans="1:15" ht="37.5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>
        <v>40</v>
      </c>
      <c r="J87" s="39">
        <v>36.33</v>
      </c>
      <c r="K87" s="42">
        <f>IF(J87/I87*100&gt;100,100,J87/I87*100)</f>
        <v>90.825000000000003</v>
      </c>
      <c r="L87" s="42">
        <f>K87</f>
        <v>90.825000000000003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customHeight="1" x14ac:dyDescent="0.25">
      <c r="A96" s="245">
        <v>8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>
        <v>100</v>
      </c>
      <c r="J96" s="39">
        <v>100</v>
      </c>
      <c r="K96" s="11">
        <f>IF(J96/I96*100&gt;100,100,J96/I96*100)</f>
        <v>100</v>
      </c>
      <c r="L96" s="216">
        <f>(K96+K97+K98)/3</f>
        <v>97.72256728778467</v>
      </c>
      <c r="M96" s="275">
        <f>(L96+L99)/2</f>
        <v>90.000524150221452</v>
      </c>
      <c r="N96" s="415"/>
      <c r="O96" s="405"/>
    </row>
    <row r="97" spans="1:15" ht="85.5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>
        <v>15</v>
      </c>
      <c r="J97" s="39">
        <v>16.100000000000001</v>
      </c>
      <c r="K97" s="45">
        <f>IF(I97/J97*100&gt;100,100,I97/J97*100)</f>
        <v>93.167701863354026</v>
      </c>
      <c r="L97" s="274"/>
      <c r="M97" s="276"/>
      <c r="N97" s="415"/>
      <c r="O97" s="406"/>
    </row>
    <row r="98" spans="1:15" ht="51.75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>
        <v>100</v>
      </c>
      <c r="J98" s="39">
        <v>100</v>
      </c>
      <c r="K98" s="11">
        <f>IF(J98/I98*100&gt;100,100,J98/I98*100)</f>
        <v>100</v>
      </c>
      <c r="L98" s="274"/>
      <c r="M98" s="276"/>
      <c r="N98" s="415"/>
      <c r="O98" s="406"/>
    </row>
    <row r="99" spans="1:15" ht="34.5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>
        <v>19.75</v>
      </c>
      <c r="J99" s="39">
        <v>16.25</v>
      </c>
      <c r="K99" s="11">
        <f>IF(J99/I99*100&gt;100,100,J99/I99*100)</f>
        <v>82.278481012658233</v>
      </c>
      <c r="L99" s="11">
        <f>K99</f>
        <v>82.278481012658233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25" right="0.25" top="0.75" bottom="0.75" header="0.3" footer="0.3"/>
  <pageSetup paperSize="9" scale="51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308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hidden="1" customHeight="1" x14ac:dyDescent="0.25">
      <c r="A4" s="259">
        <v>1</v>
      </c>
      <c r="B4" s="427" t="s">
        <v>309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27.75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1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10.199999999999999</v>
      </c>
      <c r="K24" s="40">
        <f>IF(I24/J24*100&gt;100,100,I24/J24*100)</f>
        <v>100</v>
      </c>
      <c r="L24" s="254">
        <f>(K24+K25+K26)/3</f>
        <v>100</v>
      </c>
      <c r="M24" s="263">
        <f>(L24+L27)/2</f>
        <v>100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100</v>
      </c>
      <c r="K25" s="42">
        <f t="shared" si="0"/>
        <v>100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56.7</v>
      </c>
      <c r="K26" s="42">
        <f t="shared" si="0"/>
        <v>100</v>
      </c>
      <c r="L26" s="255"/>
      <c r="M26" s="264"/>
      <c r="N26" s="432"/>
      <c r="O26" s="408"/>
    </row>
    <row r="27" spans="1:15" ht="34.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2</v>
      </c>
      <c r="J27" s="39">
        <v>2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6.7</v>
      </c>
      <c r="K32" s="40">
        <f>IF(I32/J32*100&gt;100,100,I32/J32*100)</f>
        <v>100</v>
      </c>
      <c r="L32" s="254">
        <f>(K32+K33+K34)/3</f>
        <v>100</v>
      </c>
      <c r="M32" s="263">
        <f>(L32+L35)/2</f>
        <v>98.787584869059174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56.7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257.75</v>
      </c>
      <c r="J35" s="39">
        <v>251.5</v>
      </c>
      <c r="K35" s="42">
        <f t="shared" si="0"/>
        <v>97.575169738118333</v>
      </c>
      <c r="L35" s="42">
        <f>K35</f>
        <v>97.575169738118333</v>
      </c>
      <c r="M35" s="264"/>
      <c r="N35" s="432"/>
      <c r="O35" s="409"/>
    </row>
    <row r="36" spans="1:15" ht="86.25" customHeight="1" x14ac:dyDescent="0.25">
      <c r="A36" s="259">
        <v>3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>
        <v>15</v>
      </c>
      <c r="J36" s="39">
        <v>19</v>
      </c>
      <c r="K36" s="40">
        <f>IF(I36/J36*100&gt;100,100,I36/J36*100)</f>
        <v>78.94736842105263</v>
      </c>
      <c r="L36" s="254">
        <f>(K36+K37+K38)/3</f>
        <v>92.982456140350862</v>
      </c>
      <c r="M36" s="263">
        <f>(L36+L39)/2</f>
        <v>96.491228070175424</v>
      </c>
      <c r="N36" s="432"/>
      <c r="O36" s="411"/>
    </row>
    <row r="37" spans="1:15" ht="67.5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>
        <v>100</v>
      </c>
      <c r="J37" s="39">
        <v>100</v>
      </c>
      <c r="K37" s="42">
        <f t="shared" si="0"/>
        <v>100</v>
      </c>
      <c r="L37" s="255"/>
      <c r="M37" s="264"/>
      <c r="N37" s="432"/>
      <c r="O37" s="412"/>
    </row>
    <row r="38" spans="1:15" ht="82.5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>
        <v>55</v>
      </c>
      <c r="J38" s="39">
        <v>57.7</v>
      </c>
      <c r="K38" s="42">
        <f t="shared" si="0"/>
        <v>100</v>
      </c>
      <c r="L38" s="255"/>
      <c r="M38" s="264"/>
      <c r="N38" s="432"/>
      <c r="O38" s="412"/>
    </row>
    <row r="39" spans="1:15" ht="33.75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>
        <v>7.75</v>
      </c>
      <c r="J39" s="39">
        <v>7.75</v>
      </c>
      <c r="K39" s="42">
        <f t="shared" si="0"/>
        <v>100</v>
      </c>
      <c r="L39" s="42">
        <f>K39</f>
        <v>100</v>
      </c>
      <c r="M39" s="264"/>
      <c r="N39" s="432"/>
      <c r="O39" s="413"/>
    </row>
    <row r="40" spans="1:15" ht="0.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4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6.1</v>
      </c>
      <c r="K44" s="40">
        <f>IF(I44/J44*100&gt;100,100,I44/J44*100)</f>
        <v>100</v>
      </c>
      <c r="L44" s="254">
        <f>(K44+K45+K46)/3</f>
        <v>100</v>
      </c>
      <c r="M44" s="263">
        <f>(L44+L47)/2</f>
        <v>95.911111111111111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56.7</v>
      </c>
      <c r="K46" s="42">
        <f t="shared" si="0"/>
        <v>100</v>
      </c>
      <c r="L46" s="255"/>
      <c r="M46" s="264"/>
      <c r="N46" s="432"/>
      <c r="O46" s="408"/>
    </row>
    <row r="47" spans="1:15" ht="35.25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11.25</v>
      </c>
      <c r="J47" s="39">
        <v>10.33</v>
      </c>
      <c r="K47" s="42">
        <f t="shared" si="0"/>
        <v>91.822222222222223</v>
      </c>
      <c r="L47" s="42">
        <f>K47</f>
        <v>91.822222222222223</v>
      </c>
      <c r="M47" s="264"/>
      <c r="N47" s="432"/>
      <c r="O47" s="409"/>
    </row>
    <row r="48" spans="1:15" ht="0.7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12</v>
      </c>
      <c r="K48" s="40">
        <f>IF(I48/J48*100&gt;100,100,I48/J48*100)</f>
        <v>100</v>
      </c>
      <c r="L48" s="254">
        <f>(K48+K49+K50)/3</f>
        <v>100</v>
      </c>
      <c r="M48" s="263">
        <f>(L48+L51)/2</f>
        <v>100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56.7</v>
      </c>
      <c r="K50" s="42">
        <f>IF(J50/I50*100&gt;100,100,J50/I50*100)</f>
        <v>100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5</v>
      </c>
      <c r="J51" s="39">
        <v>5.5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5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12.6</v>
      </c>
      <c r="K52" s="40">
        <f>IF(I52/J52*100&gt;100,100,I52/J52*100)</f>
        <v>100</v>
      </c>
      <c r="L52" s="254">
        <f>(K52+K53+K54)/3</f>
        <v>100</v>
      </c>
      <c r="M52" s="263">
        <f>(L52+L55)/2</f>
        <v>99.809523809523824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56.7</v>
      </c>
      <c r="K54" s="42">
        <f>IF(J54/I54*100&gt;100,100,J54/I54*100)</f>
        <v>100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21</v>
      </c>
      <c r="J55" s="39">
        <v>20.92</v>
      </c>
      <c r="K55" s="42">
        <f>IF(J55/I55*100&gt;100,100,J55/I55*100)</f>
        <v>99.619047619047635</v>
      </c>
      <c r="L55" s="42">
        <f>K55</f>
        <v>99.619047619047635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6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10.199999999999999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2</v>
      </c>
      <c r="J63" s="39">
        <v>2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95.911111111111111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6.1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11.25</v>
      </c>
      <c r="J71" s="39">
        <v>10.33</v>
      </c>
      <c r="K71" s="42">
        <f>IF(J71/I71*100&gt;100,100,J71/I71*100)</f>
        <v>91.822222222222223</v>
      </c>
      <c r="L71" s="42">
        <f>K71</f>
        <v>91.822222222222223</v>
      </c>
      <c r="M71" s="258"/>
      <c r="N71" s="415"/>
      <c r="O71" s="409"/>
    </row>
    <row r="72" spans="1:15" ht="66" customHeight="1" x14ac:dyDescent="0.25">
      <c r="A72" s="245">
        <v>8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98.787584869059174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6.7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257.75</v>
      </c>
      <c r="J75" s="39">
        <v>251.5</v>
      </c>
      <c r="K75" s="42">
        <f>IF(J75/I75*100&gt;100,100,J75/I75*100)</f>
        <v>97.575169738118333</v>
      </c>
      <c r="L75" s="42">
        <f>K75</f>
        <v>97.575169738118333</v>
      </c>
      <c r="M75" s="258"/>
      <c r="N75" s="415"/>
      <c r="O75" s="409"/>
    </row>
    <row r="76" spans="1:15" ht="68.25" customHeight="1" x14ac:dyDescent="0.25">
      <c r="A76" s="259">
        <v>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>
        <v>100</v>
      </c>
      <c r="J76" s="39">
        <v>100</v>
      </c>
      <c r="K76" s="42">
        <f>IF(J76/I76*100&gt;100,100,J76/I76*100)</f>
        <v>100</v>
      </c>
      <c r="L76" s="254">
        <f>(K76+K77+K78)/3</f>
        <v>92.982456140350862</v>
      </c>
      <c r="M76" s="256">
        <f>(L76+L79)/2</f>
        <v>96.491228070175424</v>
      </c>
      <c r="N76" s="415"/>
      <c r="O76" s="411"/>
    </row>
    <row r="77" spans="1:15" ht="84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>
        <v>15</v>
      </c>
      <c r="J77" s="39">
        <v>19</v>
      </c>
      <c r="K77" s="40">
        <f>IF(I77/J77*100&gt;100,100,I77/J77*100)</f>
        <v>78.94736842105263</v>
      </c>
      <c r="L77" s="255"/>
      <c r="M77" s="257"/>
      <c r="N77" s="415"/>
      <c r="O77" s="412"/>
    </row>
    <row r="78" spans="1:15" ht="50.25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>
        <v>100</v>
      </c>
      <c r="J78" s="39">
        <v>100</v>
      </c>
      <c r="K78" s="42">
        <f>IF(J78/I78*100&gt;100,100,J78/I78*100)</f>
        <v>100</v>
      </c>
      <c r="L78" s="255"/>
      <c r="M78" s="257"/>
      <c r="N78" s="415"/>
      <c r="O78" s="412"/>
    </row>
    <row r="79" spans="1:15" ht="30.75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>
        <v>7.75</v>
      </c>
      <c r="J79" s="39">
        <v>775</v>
      </c>
      <c r="K79" s="42">
        <f>IF(J79/I79*100&gt;100,100,J79/I79*100)</f>
        <v>100</v>
      </c>
      <c r="L79" s="42">
        <f>K79</f>
        <v>100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10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100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12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5</v>
      </c>
      <c r="J91" s="39">
        <v>5.5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11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99.809523809523824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12.6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21</v>
      </c>
      <c r="J95" s="39">
        <v>20.92</v>
      </c>
      <c r="K95" s="11">
        <f>IF(J95/I95*100&gt;100,100,J95/I95*100)</f>
        <v>99.619047619047635</v>
      </c>
      <c r="L95" s="11">
        <f>K95</f>
        <v>99.619047619047635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310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.7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43.5" hidden="1" customHeight="1" x14ac:dyDescent="0.25">
      <c r="A4" s="259">
        <v>1</v>
      </c>
      <c r="B4" s="427" t="s">
        <v>311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41.2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42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4.7</v>
      </c>
      <c r="K32" s="40">
        <f>IF(I32/J32*100&gt;100,100,I32/J32*100)</f>
        <v>100</v>
      </c>
      <c r="L32" s="254">
        <f>(K32+K33+K34)/3</f>
        <v>95.899999999999991</v>
      </c>
      <c r="M32" s="263">
        <f>(L32+L35)/2</f>
        <v>96.705555555555549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87.7</v>
      </c>
      <c r="K33" s="42">
        <f t="shared" si="0"/>
        <v>87.7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56.9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157.5</v>
      </c>
      <c r="J35" s="39">
        <v>153.58000000000001</v>
      </c>
      <c r="K35" s="42">
        <f t="shared" si="0"/>
        <v>97.51111111111112</v>
      </c>
      <c r="L35" s="42">
        <f>K35</f>
        <v>97.51111111111112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2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12.6</v>
      </c>
      <c r="K44" s="40">
        <f>IF(I44/J44*100&gt;100,100,I44/J44*100)</f>
        <v>100</v>
      </c>
      <c r="L44" s="254">
        <f>(K44+K45+K46)/3</f>
        <v>95.899999999999991</v>
      </c>
      <c r="M44" s="263">
        <f>(L44+L47)/2</f>
        <v>95.039041095890411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87.7</v>
      </c>
      <c r="K45" s="42">
        <f t="shared" si="0"/>
        <v>87.7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56.9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2.92</v>
      </c>
      <c r="J47" s="39">
        <v>2.75</v>
      </c>
      <c r="K47" s="42">
        <f t="shared" si="0"/>
        <v>94.178082191780817</v>
      </c>
      <c r="L47" s="42">
        <f>K47</f>
        <v>94.178082191780817</v>
      </c>
      <c r="M47" s="264"/>
      <c r="N47" s="432"/>
      <c r="O47" s="409"/>
    </row>
    <row r="48" spans="1:15" ht="31.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54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3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87.7</v>
      </c>
      <c r="K68" s="42">
        <f>IF(J68/I68*100&gt;100,100,J68/I68*100)</f>
        <v>87.7</v>
      </c>
      <c r="L68" s="254">
        <f>(K68+K69+K70)/3</f>
        <v>95.899999999999991</v>
      </c>
      <c r="M68" s="256">
        <f>(L68+L71)/2</f>
        <v>95.039041095890411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12.6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2.92</v>
      </c>
      <c r="J71" s="39">
        <v>2.75</v>
      </c>
      <c r="K71" s="42">
        <f>IF(J71/I71*100&gt;100,100,J71/I71*100)</f>
        <v>94.178082191780817</v>
      </c>
      <c r="L71" s="42">
        <f>K71</f>
        <v>94.178082191780817</v>
      </c>
      <c r="M71" s="258"/>
      <c r="N71" s="415"/>
      <c r="O71" s="409"/>
    </row>
    <row r="72" spans="1:15" ht="66" customHeight="1" x14ac:dyDescent="0.25">
      <c r="A72" s="245">
        <v>4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87.7</v>
      </c>
      <c r="K72" s="42">
        <f>IF(J72/I72*100&gt;100,100,J72/I72*100)</f>
        <v>87.7</v>
      </c>
      <c r="L72" s="254">
        <f>(K72+K73+K74)/3</f>
        <v>95.899999999999991</v>
      </c>
      <c r="M72" s="256">
        <f>(L72+L75)/2</f>
        <v>96.705555555555549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4.7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157.5</v>
      </c>
      <c r="J75" s="39">
        <v>153.58000000000001</v>
      </c>
      <c r="K75" s="42">
        <f>IF(J75/I75*100&gt;100,100,J75/I75*100)</f>
        <v>97.51111111111112</v>
      </c>
      <c r="L75" s="42">
        <f>K75</f>
        <v>97.51111111111112</v>
      </c>
      <c r="M75" s="258"/>
      <c r="N75" s="415"/>
      <c r="O75" s="409"/>
    </row>
    <row r="76" spans="1:15" ht="1.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R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6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312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.7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42" hidden="1" customHeight="1" x14ac:dyDescent="0.25">
      <c r="A4" s="259">
        <v>1</v>
      </c>
      <c r="B4" s="427" t="s">
        <v>313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1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9.9</v>
      </c>
      <c r="K16" s="40">
        <f>IF(I16/J16*100&gt;100,100,I16/J16*100)</f>
        <v>100</v>
      </c>
      <c r="L16" s="254">
        <f>(K16+K17+K18)/3</f>
        <v>100</v>
      </c>
      <c r="M16" s="263">
        <f>(L16+L19)/2</f>
        <v>96.8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100</v>
      </c>
      <c r="K17" s="42">
        <f t="shared" si="0"/>
        <v>100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64</v>
      </c>
      <c r="K18" s="42">
        <f t="shared" si="0"/>
        <v>100</v>
      </c>
      <c r="L18" s="255"/>
      <c r="M18" s="264"/>
      <c r="N18" s="432"/>
      <c r="O18" s="408"/>
    </row>
    <row r="19" spans="1:15" ht="30.7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1.25</v>
      </c>
      <c r="J19" s="39">
        <v>1.17</v>
      </c>
      <c r="K19" s="42">
        <f>IF(J19/I19*100&gt;100,100,J19/I19*100)</f>
        <v>93.6</v>
      </c>
      <c r="L19" s="42">
        <f>K19</f>
        <v>93.6</v>
      </c>
      <c r="M19" s="264"/>
      <c r="N19" s="432"/>
      <c r="O19" s="409"/>
    </row>
    <row r="20" spans="1:15" ht="48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4.7</v>
      </c>
      <c r="K32" s="40">
        <f>IF(I32/J32*100&gt;100,100,I32/J32*100)</f>
        <v>100</v>
      </c>
      <c r="L32" s="254">
        <f>(K32+K33+K34)/3</f>
        <v>100</v>
      </c>
      <c r="M32" s="263">
        <f>(L32+L35)/2</f>
        <v>99.060737527114966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64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230.5</v>
      </c>
      <c r="J35" s="39">
        <v>226.17</v>
      </c>
      <c r="K35" s="42">
        <f t="shared" si="0"/>
        <v>98.121475054229933</v>
      </c>
      <c r="L35" s="42">
        <f>K35</f>
        <v>98.121475054229933</v>
      </c>
      <c r="M35" s="264"/>
      <c r="N35" s="432"/>
      <c r="O35" s="409"/>
    </row>
    <row r="36" spans="1:15" ht="86.2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3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11.9</v>
      </c>
      <c r="K44" s="40">
        <f>IF(I44/J44*100&gt;100,100,I44/J44*100)</f>
        <v>100</v>
      </c>
      <c r="L44" s="254">
        <f>(K44+K45+K46)/3</f>
        <v>100</v>
      </c>
      <c r="M44" s="263">
        <f>(L44+L47)/2</f>
        <v>95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64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5</v>
      </c>
      <c r="J47" s="39">
        <v>4.5</v>
      </c>
      <c r="K47" s="42">
        <f t="shared" si="0"/>
        <v>90</v>
      </c>
      <c r="L47" s="42">
        <f>K47</f>
        <v>90</v>
      </c>
      <c r="M47" s="264"/>
      <c r="N47" s="432"/>
      <c r="O47" s="409"/>
    </row>
    <row r="48" spans="1:15" ht="81.75" customHeight="1" x14ac:dyDescent="0.25">
      <c r="A48" s="245">
        <v>4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10.5</v>
      </c>
      <c r="K48" s="40">
        <f>IF(I48/J48*100&gt;100,100,I48/J48*100)</f>
        <v>100</v>
      </c>
      <c r="L48" s="254">
        <f>(K48+K49+K50)/3</f>
        <v>100</v>
      </c>
      <c r="M48" s="263">
        <f>(L48+L51)/2</f>
        <v>95.214285714285722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64</v>
      </c>
      <c r="K50" s="42">
        <f>IF(J50/I50*100&gt;100,100,J50/I50*100)</f>
        <v>100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7</v>
      </c>
      <c r="J51" s="39">
        <v>6.33</v>
      </c>
      <c r="K51" s="42">
        <f>IF(J51/I51*100&gt;100,100,J51/I51*100)</f>
        <v>90.428571428571431</v>
      </c>
      <c r="L51" s="42">
        <f>K51</f>
        <v>90.428571428571431</v>
      </c>
      <c r="M51" s="264"/>
      <c r="N51" s="432"/>
      <c r="O51" s="408"/>
    </row>
    <row r="52" spans="1:15" ht="85.5" customHeight="1" x14ac:dyDescent="0.25">
      <c r="A52" s="259">
        <v>5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16.5</v>
      </c>
      <c r="K52" s="40">
        <f>IF(I52/J52*100&gt;100,100,I52/J52*100)</f>
        <v>90.909090909090907</v>
      </c>
      <c r="L52" s="254">
        <f>(K52+K53+K54)/3</f>
        <v>96.969696969696955</v>
      </c>
      <c r="M52" s="263">
        <f>(L52+L55)/2</f>
        <v>98.48484848484847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64</v>
      </c>
      <c r="K54" s="42">
        <f>IF(J54/I54*100&gt;100,100,J54/I54*100)</f>
        <v>100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15</v>
      </c>
      <c r="J55" s="39">
        <v>15.08</v>
      </c>
      <c r="K55" s="42">
        <f>IF(J55/I55*100&gt;100,100,J55/I55*100)</f>
        <v>100</v>
      </c>
      <c r="L55" s="42">
        <f>K55</f>
        <v>100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6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96.8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9.9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1.25</v>
      </c>
      <c r="J63" s="39">
        <v>1.17</v>
      </c>
      <c r="K63" s="42">
        <f>IF(J63/I63*100&gt;100,100,J63/I63*100)</f>
        <v>93.6</v>
      </c>
      <c r="L63" s="42">
        <f>K63</f>
        <v>93.6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7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95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11.9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5</v>
      </c>
      <c r="J71" s="39">
        <v>4.5</v>
      </c>
      <c r="K71" s="42">
        <f>IF(J71/I71*100&gt;100,100,J71/I71*100)</f>
        <v>90</v>
      </c>
      <c r="L71" s="42">
        <f>K71</f>
        <v>90</v>
      </c>
      <c r="M71" s="258"/>
      <c r="N71" s="415"/>
      <c r="O71" s="409"/>
    </row>
    <row r="72" spans="1:15" ht="66" customHeight="1" x14ac:dyDescent="0.25">
      <c r="A72" s="245">
        <v>8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98.39745916515426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4.3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0.7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275.5</v>
      </c>
      <c r="J75" s="39">
        <v>266.67</v>
      </c>
      <c r="K75" s="42">
        <f>IF(J75/I75*100&gt;100,100,J75/I75*100)</f>
        <v>96.794918330308533</v>
      </c>
      <c r="L75" s="42">
        <f>K75</f>
        <v>96.794918330308533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9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95.214285714285722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10.5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7</v>
      </c>
      <c r="J91" s="39">
        <v>6.33</v>
      </c>
      <c r="K91" s="11">
        <f>IF(J91/I91*100&gt;100,100,J91/I91*100)</f>
        <v>90.428571428571431</v>
      </c>
      <c r="L91" s="11">
        <f>K91</f>
        <v>90.428571428571431</v>
      </c>
      <c r="M91" s="277"/>
      <c r="N91" s="415"/>
      <c r="O91" s="409"/>
    </row>
    <row r="92" spans="1:15" ht="67.5" customHeight="1" x14ac:dyDescent="0.25">
      <c r="A92" s="259">
        <v>10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96.969696969696955</v>
      </c>
      <c r="M92" s="275">
        <f>(L92+L95)/2</f>
        <v>98.48484848484847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16.5</v>
      </c>
      <c r="K93" s="45">
        <f>IF(I93/J93*100&gt;100,100,I93/J93*100)</f>
        <v>90.909090909090907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15</v>
      </c>
      <c r="J95" s="39">
        <v>15.08</v>
      </c>
      <c r="K95" s="11">
        <f>IF(J95/I95*100&gt;100,100,J95/I95*100)</f>
        <v>100</v>
      </c>
      <c r="L95" s="11">
        <f>K95</f>
        <v>100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47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6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314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43.5" hidden="1" customHeight="1" x14ac:dyDescent="0.25">
      <c r="A4" s="259">
        <v>1</v>
      </c>
      <c r="B4" s="427" t="s">
        <v>315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60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1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14.4</v>
      </c>
      <c r="K24" s="40">
        <f>IF(I24/J24*100&gt;100,100,I24/J24*100)</f>
        <v>100</v>
      </c>
      <c r="L24" s="254">
        <f>(K24+K25+K26)/3</f>
        <v>100</v>
      </c>
      <c r="M24" s="263">
        <f>(L24+L27)/2</f>
        <v>100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100</v>
      </c>
      <c r="K25" s="42">
        <f t="shared" si="0"/>
        <v>100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58.3</v>
      </c>
      <c r="K26" s="42">
        <f t="shared" si="0"/>
        <v>100</v>
      </c>
      <c r="L26" s="255"/>
      <c r="M26" s="264"/>
      <c r="N26" s="432"/>
      <c r="O26" s="408"/>
    </row>
    <row r="27" spans="1:15" ht="34.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0.75</v>
      </c>
      <c r="J27" s="39">
        <v>0.75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customHeight="1" x14ac:dyDescent="0.25">
      <c r="A28" s="259">
        <v>2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>
        <v>15</v>
      </c>
      <c r="J28" s="39">
        <v>14.1</v>
      </c>
      <c r="K28" s="42">
        <v>100</v>
      </c>
      <c r="L28" s="254">
        <f>(K28+K29+K30)/3</f>
        <v>100</v>
      </c>
      <c r="M28" s="263">
        <f>(L28+L31)/2</f>
        <v>100</v>
      </c>
      <c r="N28" s="432"/>
      <c r="O28" s="411"/>
    </row>
    <row r="29" spans="1:15" ht="69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>
        <v>100</v>
      </c>
      <c r="J29" s="39">
        <v>100</v>
      </c>
      <c r="K29" s="42">
        <f t="shared" si="0"/>
        <v>100</v>
      </c>
      <c r="L29" s="255"/>
      <c r="M29" s="264"/>
      <c r="N29" s="432"/>
      <c r="O29" s="412"/>
    </row>
    <row r="30" spans="1:15" ht="83.25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>
        <v>55</v>
      </c>
      <c r="J30" s="39">
        <v>58.3</v>
      </c>
      <c r="K30" s="42">
        <f t="shared" si="0"/>
        <v>100</v>
      </c>
      <c r="L30" s="255"/>
      <c r="M30" s="264"/>
      <c r="N30" s="432"/>
      <c r="O30" s="412"/>
    </row>
    <row r="31" spans="1:15" ht="34.5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>
        <v>0.33</v>
      </c>
      <c r="J31" s="39">
        <v>0.33</v>
      </c>
      <c r="K31" s="42">
        <f t="shared" si="0"/>
        <v>100</v>
      </c>
      <c r="L31" s="42">
        <f>K31</f>
        <v>100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11</v>
      </c>
      <c r="K32" s="40">
        <f>IF(I32/J32*100&gt;100,100,I32/J32*100)</f>
        <v>90.909090909090907</v>
      </c>
      <c r="L32" s="254">
        <f>(K32+K33+K34)/3</f>
        <v>96.969696969696955</v>
      </c>
      <c r="M32" s="263">
        <f>(L32+L35)/2</f>
        <v>98.48484848484847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58.3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201</v>
      </c>
      <c r="J35" s="39">
        <v>202.5</v>
      </c>
      <c r="K35" s="42">
        <f t="shared" si="0"/>
        <v>100</v>
      </c>
      <c r="L35" s="42">
        <f>K35</f>
        <v>100</v>
      </c>
      <c r="M35" s="264"/>
      <c r="N35" s="432"/>
      <c r="O35" s="409"/>
    </row>
    <row r="36" spans="1:15" ht="86.25" customHeight="1" x14ac:dyDescent="0.25">
      <c r="A36" s="259">
        <v>4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>
        <v>15</v>
      </c>
      <c r="J36" s="39">
        <v>10.199999999999999</v>
      </c>
      <c r="K36" s="40">
        <f>IF(I36/J36*100&gt;100,100,I36/J36*100)</f>
        <v>100</v>
      </c>
      <c r="L36" s="254">
        <f>(K36+K37+K38)/3</f>
        <v>99.272727272727266</v>
      </c>
      <c r="M36" s="263">
        <f>(L36+L39)/2</f>
        <v>99.636363636363626</v>
      </c>
      <c r="N36" s="432"/>
      <c r="O36" s="411"/>
    </row>
    <row r="37" spans="1:15" ht="67.5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>
        <v>100</v>
      </c>
      <c r="J37" s="39">
        <v>100</v>
      </c>
      <c r="K37" s="42">
        <f t="shared" si="0"/>
        <v>100</v>
      </c>
      <c r="L37" s="255"/>
      <c r="M37" s="264"/>
      <c r="N37" s="432"/>
      <c r="O37" s="412"/>
    </row>
    <row r="38" spans="1:15" ht="82.5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>
        <v>55</v>
      </c>
      <c r="J38" s="39">
        <v>53.8</v>
      </c>
      <c r="K38" s="42">
        <f t="shared" si="0"/>
        <v>97.818181818181813</v>
      </c>
      <c r="L38" s="255"/>
      <c r="M38" s="264"/>
      <c r="N38" s="432"/>
      <c r="O38" s="412"/>
    </row>
    <row r="39" spans="1:15" ht="34.5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>
        <v>25.67</v>
      </c>
      <c r="J39" s="39">
        <v>25.83</v>
      </c>
      <c r="K39" s="42">
        <f t="shared" si="0"/>
        <v>100</v>
      </c>
      <c r="L39" s="42">
        <f>K39</f>
        <v>100</v>
      </c>
      <c r="M39" s="264"/>
      <c r="N39" s="432"/>
      <c r="O39" s="413"/>
    </row>
    <row r="40" spans="1:15" ht="0.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5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8.6999999999999993</v>
      </c>
      <c r="K44" s="40">
        <f>IF(I44/J44*100&gt;100,100,I44/J44*100)</f>
        <v>100</v>
      </c>
      <c r="L44" s="254">
        <f>(K44+K45+K46)/3</f>
        <v>100</v>
      </c>
      <c r="M44" s="263">
        <f>(L44+L47)/2</f>
        <v>96.13610149942329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58.3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8.67</v>
      </c>
      <c r="J47" s="39">
        <v>8</v>
      </c>
      <c r="K47" s="42">
        <f t="shared" si="0"/>
        <v>92.272202998846595</v>
      </c>
      <c r="L47" s="42">
        <f>K47</f>
        <v>92.272202998846595</v>
      </c>
      <c r="M47" s="264"/>
      <c r="N47" s="432"/>
      <c r="O47" s="409"/>
    </row>
    <row r="48" spans="1:15" ht="81.75" customHeight="1" x14ac:dyDescent="0.25">
      <c r="A48" s="245">
        <v>6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4.5</v>
      </c>
      <c r="K48" s="40">
        <f>IF(I48/J48*100&gt;100,100,I48/J48*100)</f>
        <v>100</v>
      </c>
      <c r="L48" s="254">
        <f>(K48+K49+K50)/3</f>
        <v>100</v>
      </c>
      <c r="M48" s="263">
        <f>(L48+L51)/2</f>
        <v>100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58.3</v>
      </c>
      <c r="K50" s="42">
        <f>IF(J50/I50*100&gt;100,100,J50/I50*100)</f>
        <v>100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5.33</v>
      </c>
      <c r="J51" s="39">
        <v>6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7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10</v>
      </c>
      <c r="K52" s="40">
        <f>IF(I52/J52*100&gt;100,100,I52/J52*100)</f>
        <v>100</v>
      </c>
      <c r="L52" s="254">
        <f>(K52+K53+K54)/3</f>
        <v>100</v>
      </c>
      <c r="M52" s="263">
        <f>(L52+L55)/2</f>
        <v>100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58.3</v>
      </c>
      <c r="K54" s="42">
        <f>IF(J54/I54*100&gt;100,100,J54/I54*100)</f>
        <v>100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21</v>
      </c>
      <c r="J55" s="39">
        <v>21</v>
      </c>
      <c r="K55" s="42">
        <f>IF(J55/I55*100&gt;100,100,J55/I55*100)</f>
        <v>100</v>
      </c>
      <c r="L55" s="42">
        <f>K55</f>
        <v>100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8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14.4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7.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0.75</v>
      </c>
      <c r="J63" s="39">
        <v>0.75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customHeight="1" x14ac:dyDescent="0.25">
      <c r="A64" s="245">
        <v>9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>
        <v>100</v>
      </c>
      <c r="J64" s="39">
        <v>100</v>
      </c>
      <c r="K64" s="42">
        <f>IF(J64/I64*100&gt;100,100,J64/I64*100)</f>
        <v>100</v>
      </c>
      <c r="L64" s="254">
        <f>(K64+K65+K66)/3</f>
        <v>100</v>
      </c>
      <c r="M64" s="256">
        <f>(L64+L67)/2</f>
        <v>100</v>
      </c>
      <c r="N64" s="415"/>
      <c r="O64" s="411"/>
    </row>
    <row r="65" spans="1:15" ht="83.25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>
        <v>15</v>
      </c>
      <c r="J65" s="39">
        <v>14.1</v>
      </c>
      <c r="K65" s="40">
        <f>IF(I65/J65*100&gt;100,100,I65/J65*100)</f>
        <v>100</v>
      </c>
      <c r="L65" s="255"/>
      <c r="M65" s="257"/>
      <c r="N65" s="415"/>
      <c r="O65" s="412"/>
    </row>
    <row r="66" spans="1:15" ht="54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>
        <v>100</v>
      </c>
      <c r="J66" s="39">
        <v>100</v>
      </c>
      <c r="K66" s="42">
        <f>IF(J66/I66*100&gt;100,100,J66/I66*100)</f>
        <v>100</v>
      </c>
      <c r="L66" s="255"/>
      <c r="M66" s="257"/>
      <c r="N66" s="415"/>
      <c r="O66" s="412"/>
    </row>
    <row r="67" spans="1:15" ht="39.75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>
        <v>0.33</v>
      </c>
      <c r="J67" s="39">
        <v>0.33</v>
      </c>
      <c r="K67" s="42">
        <f>IF(J67/I67*100&gt;100,100,J67/I67*100)</f>
        <v>100</v>
      </c>
      <c r="L67" s="42">
        <f>K67</f>
        <v>100</v>
      </c>
      <c r="M67" s="258"/>
      <c r="N67" s="415"/>
      <c r="O67" s="413"/>
    </row>
    <row r="68" spans="1:15" ht="69.75" customHeight="1" x14ac:dyDescent="0.25">
      <c r="A68" s="259">
        <v>10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96.13610149942329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8.6999999999999993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8.67</v>
      </c>
      <c r="J71" s="39">
        <v>8</v>
      </c>
      <c r="K71" s="42">
        <f>IF(J71/I71*100&gt;100,100,J71/I71*100)</f>
        <v>92.272202998846595</v>
      </c>
      <c r="L71" s="42">
        <f>K71</f>
        <v>92.272202998846595</v>
      </c>
      <c r="M71" s="258"/>
      <c r="N71" s="415"/>
      <c r="O71" s="409"/>
    </row>
    <row r="72" spans="1:15" ht="66" customHeight="1" x14ac:dyDescent="0.25">
      <c r="A72" s="245">
        <v>11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96.969696969696955</v>
      </c>
      <c r="M72" s="256">
        <f>(L72+L75)/2</f>
        <v>98.48484848484847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11</v>
      </c>
      <c r="K73" s="40">
        <f>IF(I73/J73*100&gt;100,100,I73/J73*100)</f>
        <v>90.909090909090907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201</v>
      </c>
      <c r="J75" s="39">
        <v>202.5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68.25" customHeight="1" x14ac:dyDescent="0.25">
      <c r="A76" s="259">
        <v>12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>
        <v>100</v>
      </c>
      <c r="J76" s="39">
        <v>100</v>
      </c>
      <c r="K76" s="42">
        <f>IF(J76/I76*100&gt;100,100,J76/I76*100)</f>
        <v>100</v>
      </c>
      <c r="L76" s="254">
        <f>(K76+K77+K78)/3</f>
        <v>100</v>
      </c>
      <c r="M76" s="256">
        <f>(L76+L79)/2</f>
        <v>100</v>
      </c>
      <c r="N76" s="415"/>
      <c r="O76" s="411"/>
    </row>
    <row r="77" spans="1:15" ht="84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>
        <v>15</v>
      </c>
      <c r="J77" s="39">
        <v>10.199999999999999</v>
      </c>
      <c r="K77" s="40">
        <f>IF(I77/J77*100&gt;100,100,I77/J77*100)</f>
        <v>100</v>
      </c>
      <c r="L77" s="255"/>
      <c r="M77" s="257"/>
      <c r="N77" s="415"/>
      <c r="O77" s="412"/>
    </row>
    <row r="78" spans="1:15" ht="50.25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>
        <v>100</v>
      </c>
      <c r="J78" s="39">
        <v>100</v>
      </c>
      <c r="K78" s="42">
        <f>IF(J78/I78*100&gt;100,100,J78/I78*100)</f>
        <v>100</v>
      </c>
      <c r="L78" s="255"/>
      <c r="M78" s="257"/>
      <c r="N78" s="415"/>
      <c r="O78" s="412"/>
    </row>
    <row r="79" spans="1:15" ht="30.75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>
        <v>25.67</v>
      </c>
      <c r="J79" s="39">
        <v>25.83</v>
      </c>
      <c r="K79" s="42">
        <f>IF(J79/I79*100&gt;100,100,J79/I79*100)</f>
        <v>100</v>
      </c>
      <c r="L79" s="42">
        <f>K79</f>
        <v>100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13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100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4.5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5.33</v>
      </c>
      <c r="J91" s="39">
        <v>6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14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100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10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21</v>
      </c>
      <c r="J95" s="39">
        <v>21</v>
      </c>
      <c r="K95" s="11">
        <f>IF(J95/I95*100&gt;100,100,J95/I95*100)</f>
        <v>100</v>
      </c>
      <c r="L95" s="11">
        <f>K95</f>
        <v>100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316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317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8</v>
      </c>
      <c r="K4" s="166">
        <f>IF(I4/J4*100&gt;100,100,I4/J4*100)</f>
        <v>100</v>
      </c>
      <c r="L4" s="430">
        <f>(K4+K5+K6)/3</f>
        <v>87.036363636363646</v>
      </c>
      <c r="M4" s="258">
        <f>(L4+L7)/2</f>
        <v>93.51818181818183</v>
      </c>
      <c r="N4" s="431" t="s">
        <v>23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90.2</v>
      </c>
      <c r="K5" s="42">
        <f t="shared" ref="K5:K49" si="0">IF(J5/I5*100&gt;100,100,J5/I5*100)</f>
        <v>90.2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55</v>
      </c>
      <c r="J6" s="39">
        <v>39</v>
      </c>
      <c r="K6" s="42">
        <f t="shared" si="0"/>
        <v>70.909090909090907</v>
      </c>
      <c r="L6" s="255"/>
      <c r="M6" s="264"/>
      <c r="N6" s="432"/>
      <c r="O6" s="408"/>
    </row>
    <row r="7" spans="1:15" ht="30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2.5</v>
      </c>
      <c r="J7" s="39">
        <v>2.5</v>
      </c>
      <c r="K7" s="42">
        <f t="shared" si="0"/>
        <v>100</v>
      </c>
      <c r="L7" s="42">
        <f>K7</f>
        <v>100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2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6.5</v>
      </c>
      <c r="K24" s="40">
        <f>IF(I24/J24*100&gt;100,100,I24/J24*100)</f>
        <v>100</v>
      </c>
      <c r="L24" s="254">
        <f>(K24+K25+K26)/3</f>
        <v>87.036363636363646</v>
      </c>
      <c r="M24" s="263">
        <f>(L24+L27)/2</f>
        <v>93.51818181818183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90.2</v>
      </c>
      <c r="K25" s="42">
        <f t="shared" si="0"/>
        <v>90.2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39</v>
      </c>
      <c r="K26" s="42">
        <f t="shared" si="0"/>
        <v>70.909090909090907</v>
      </c>
      <c r="L26" s="255"/>
      <c r="M26" s="264"/>
      <c r="N26" s="432"/>
      <c r="O26" s="408"/>
    </row>
    <row r="27" spans="1:15" ht="33.7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0.5</v>
      </c>
      <c r="J27" s="39">
        <v>0.5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0.7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1.5</v>
      </c>
      <c r="K32" s="40">
        <f>IF(I32/J32*100&gt;100,100,I32/J32*100)</f>
        <v>100</v>
      </c>
      <c r="L32" s="254">
        <f>(K32+K33+K34)/3</f>
        <v>87.036363636363646</v>
      </c>
      <c r="M32" s="263">
        <f>(L32+L35)/2</f>
        <v>92.763399209486181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90.2</v>
      </c>
      <c r="K33" s="42">
        <f t="shared" si="0"/>
        <v>90.2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39</v>
      </c>
      <c r="K34" s="42">
        <f t="shared" si="0"/>
        <v>70.909090909090907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143.75</v>
      </c>
      <c r="J35" s="39">
        <v>141.58000000000001</v>
      </c>
      <c r="K35" s="42">
        <f t="shared" si="0"/>
        <v>98.490434782608702</v>
      </c>
      <c r="L35" s="42">
        <f>K35</f>
        <v>98.490434782608702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4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5.4</v>
      </c>
      <c r="K44" s="40">
        <f>IF(I44/J44*100&gt;100,100,I44/J44*100)</f>
        <v>100</v>
      </c>
      <c r="L44" s="254">
        <f>(K44+K45+K46)/3</f>
        <v>87.036363636363646</v>
      </c>
      <c r="M44" s="263">
        <f>(L44+L47)/2</f>
        <v>91.595104895104896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90.2</v>
      </c>
      <c r="K45" s="42">
        <f t="shared" si="0"/>
        <v>90.2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39</v>
      </c>
      <c r="K46" s="42">
        <f t="shared" si="0"/>
        <v>70.909090909090907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2.08</v>
      </c>
      <c r="J47" s="39">
        <v>2</v>
      </c>
      <c r="K47" s="42">
        <f t="shared" si="0"/>
        <v>96.153846153846146</v>
      </c>
      <c r="L47" s="42">
        <f>K47</f>
        <v>96.153846153846146</v>
      </c>
      <c r="M47" s="264"/>
      <c r="N47" s="432"/>
      <c r="O47" s="409"/>
    </row>
    <row r="48" spans="1:15" ht="1.5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67.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90.2</v>
      </c>
      <c r="K60" s="42">
        <f>IF(J60/I60*100&gt;100,100,J60/I60*100)</f>
        <v>90.2</v>
      </c>
      <c r="L60" s="254">
        <f>(K60+K61+K62)/3</f>
        <v>96.733333333333334</v>
      </c>
      <c r="M60" s="256">
        <f>(L60+L63)/2</f>
        <v>98.366666666666674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5.2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3</v>
      </c>
      <c r="J63" s="39">
        <v>3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6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90.2</v>
      </c>
      <c r="K68" s="42">
        <f>IF(J68/I68*100&gt;100,100,J68/I68*100)</f>
        <v>90.2</v>
      </c>
      <c r="L68" s="254">
        <f>(K68+K69+K70)/3</f>
        <v>96.733333333333334</v>
      </c>
      <c r="M68" s="256">
        <f>(L68+L71)/2</f>
        <v>96.44358974358974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5.4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2.08</v>
      </c>
      <c r="J71" s="39">
        <v>2</v>
      </c>
      <c r="K71" s="42">
        <f>IF(J71/I71*100&gt;100,100,J71/I71*100)</f>
        <v>96.153846153846146</v>
      </c>
      <c r="L71" s="42">
        <f>K71</f>
        <v>96.153846153846146</v>
      </c>
      <c r="M71" s="258"/>
      <c r="N71" s="415"/>
      <c r="O71" s="409"/>
    </row>
    <row r="72" spans="1:15" ht="66" customHeight="1" x14ac:dyDescent="0.25">
      <c r="A72" s="245">
        <v>7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90.2</v>
      </c>
      <c r="K72" s="42">
        <f>IF(J72/I72*100&gt;100,100,J72/I72*100)</f>
        <v>90.2</v>
      </c>
      <c r="L72" s="254">
        <f>(K72+K73+K74)/3</f>
        <v>93.926666666666662</v>
      </c>
      <c r="M72" s="256">
        <f>(L72+L75)/2</f>
        <v>96.49852886405958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0.7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91.58</v>
      </c>
      <c r="K74" s="42">
        <f>IF(J74/I74*100&gt;100,100,J74/I74*100)</f>
        <v>91.58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223.75</v>
      </c>
      <c r="J75" s="39">
        <v>221.67</v>
      </c>
      <c r="K75" s="42">
        <f>IF(J75/I75*100&gt;100,100,J75/I75*100)</f>
        <v>99.070391061452511</v>
      </c>
      <c r="L75" s="42">
        <f>K75</f>
        <v>99.070391061452511</v>
      </c>
      <c r="M75" s="258"/>
      <c r="N75" s="415"/>
      <c r="O75" s="409"/>
    </row>
    <row r="76" spans="1:15" ht="27.7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2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318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3.5" customHeight="1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42" hidden="1" customHeight="1" x14ac:dyDescent="0.25">
      <c r="A4" s="259">
        <v>1</v>
      </c>
      <c r="B4" s="427" t="s">
        <v>319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36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38.2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1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7.4</v>
      </c>
      <c r="K32" s="40">
        <f>IF(I32/J32*100&gt;100,100,I32/J32*100)</f>
        <v>100</v>
      </c>
      <c r="L32" s="254">
        <f>(K32+K33+K34)/3</f>
        <v>100</v>
      </c>
      <c r="M32" s="263">
        <f>(L32+L35)/2</f>
        <v>97.683397683397686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57.3</v>
      </c>
      <c r="K34" s="42">
        <f t="shared" si="0"/>
        <v>100</v>
      </c>
      <c r="L34" s="255"/>
      <c r="M34" s="264"/>
      <c r="N34" s="432"/>
      <c r="O34" s="408"/>
    </row>
    <row r="35" spans="1:15" ht="33.7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259</v>
      </c>
      <c r="J35" s="39">
        <v>247</v>
      </c>
      <c r="K35" s="42">
        <f t="shared" si="0"/>
        <v>95.366795366795358</v>
      </c>
      <c r="L35" s="42">
        <f>K35</f>
        <v>95.366795366795358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2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12.7</v>
      </c>
      <c r="K44" s="40">
        <f>IF(I44/J44*100&gt;100,100,I44/J44*100)</f>
        <v>100</v>
      </c>
      <c r="L44" s="254">
        <f>(K44+K45+K46)/3</f>
        <v>100</v>
      </c>
      <c r="M44" s="263">
        <f>(L44+L47)/2</f>
        <v>100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57.3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6.75</v>
      </c>
      <c r="J47" s="39">
        <v>7.17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60" hidden="1" customHeight="1" x14ac:dyDescent="0.25">
      <c r="A48" s="245">
        <v>12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/>
      <c r="J48" s="39"/>
      <c r="K48" s="40" t="e">
        <f>IF(I48/J48*100&gt;100,100,I48/J48*100)</f>
        <v>#DIV/0!</v>
      </c>
      <c r="L48" s="254" t="e">
        <f>(K48+K49+K50)/3</f>
        <v>#DIV/0!</v>
      </c>
      <c r="M48" s="263" t="e">
        <f>(L48+L51)/2</f>
        <v>#DIV/0!</v>
      </c>
      <c r="N48" s="432"/>
      <c r="O48" s="410"/>
    </row>
    <row r="49" spans="1:15" ht="8.25" hidden="1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/>
      <c r="J49" s="39"/>
      <c r="K49" s="42" t="e">
        <f t="shared" si="0"/>
        <v>#DIV/0!</v>
      </c>
      <c r="L49" s="255"/>
      <c r="M49" s="264"/>
      <c r="N49" s="432"/>
      <c r="O49" s="408"/>
    </row>
    <row r="50" spans="1:15" ht="84" hidden="1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/>
      <c r="J50" s="39"/>
      <c r="K50" s="42" t="e">
        <f>IF(J50/I50*100&gt;100,100,J50/I50*100)</f>
        <v>#DIV/0!</v>
      </c>
      <c r="L50" s="255"/>
      <c r="M50" s="264"/>
      <c r="N50" s="432"/>
      <c r="O50" s="408"/>
    </row>
    <row r="51" spans="1:15" ht="36" hidden="1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/>
      <c r="J51" s="39"/>
      <c r="K51" s="42" t="e">
        <f>IF(J51/I51*100&gt;100,100,J51/I51*100)</f>
        <v>#DIV/0!</v>
      </c>
      <c r="L51" s="42" t="e">
        <f>K51</f>
        <v>#DIV/0!</v>
      </c>
      <c r="M51" s="264"/>
      <c r="N51" s="432"/>
      <c r="O51" s="408"/>
    </row>
    <row r="52" spans="1:15" ht="85.5" hidden="1" customHeight="1" x14ac:dyDescent="0.25">
      <c r="A52" s="259">
        <v>13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/>
      <c r="J52" s="39"/>
      <c r="K52" s="40" t="e">
        <f>IF(I52/J52*100&gt;100,100,I52/J52*100)</f>
        <v>#DIV/0!</v>
      </c>
      <c r="L52" s="254" t="e">
        <f>(K52+K53+K54)/3</f>
        <v>#DIV/0!</v>
      </c>
      <c r="M52" s="263" t="e">
        <f>(L52+L55)/2</f>
        <v>#DIV/0!</v>
      </c>
      <c r="N52" s="432"/>
      <c r="O52" s="410"/>
    </row>
    <row r="53" spans="1:15" ht="66.75" hidden="1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/>
      <c r="J53" s="39"/>
      <c r="K53" s="42" t="e">
        <f>IF(J53/I53*100&gt;100,100,J53/I53*100)</f>
        <v>#DIV/0!</v>
      </c>
      <c r="L53" s="255"/>
      <c r="M53" s="264"/>
      <c r="N53" s="432"/>
      <c r="O53" s="408"/>
    </row>
    <row r="54" spans="1:15" ht="84.75" hidden="1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/>
      <c r="J54" s="39"/>
      <c r="K54" s="42" t="e">
        <f>IF(J54/I54*100&gt;100,100,J54/I54*100)</f>
        <v>#DIV/0!</v>
      </c>
      <c r="L54" s="255"/>
      <c r="M54" s="264"/>
      <c r="N54" s="432"/>
      <c r="O54" s="408"/>
    </row>
    <row r="55" spans="1:15" ht="39" hidden="1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/>
      <c r="J55" s="39"/>
      <c r="K55" s="42" t="e">
        <f>IF(J55/I55*100&gt;100,100,J55/I55*100)</f>
        <v>#DIV/0!</v>
      </c>
      <c r="L55" s="42" t="e">
        <f>K55</f>
        <v>#DIV/0!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hidden="1" customHeight="1" x14ac:dyDescent="0.25">
      <c r="A60" s="259">
        <v>15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/>
      <c r="J60" s="39"/>
      <c r="K60" s="42" t="e">
        <f>IF(J60/I60*100&gt;100,100,J60/I60*100)</f>
        <v>#DIV/0!</v>
      </c>
      <c r="L60" s="254" t="e">
        <f>(K60+K61+K62)/3</f>
        <v>#DIV/0!</v>
      </c>
      <c r="M60" s="256" t="e">
        <f>(L60+L63)/2</f>
        <v>#DIV/0!</v>
      </c>
      <c r="N60" s="415"/>
      <c r="O60" s="410"/>
    </row>
    <row r="61" spans="1:15" ht="83.25" hidden="1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/>
      <c r="J61" s="39"/>
      <c r="K61" s="40" t="e">
        <f>IF(I61/J61*100&gt;100,100,I61/J61*100)</f>
        <v>#DIV/0!</v>
      </c>
      <c r="L61" s="255"/>
      <c r="M61" s="257"/>
      <c r="N61" s="415"/>
      <c r="O61" s="408"/>
    </row>
    <row r="62" spans="1:15" ht="52.5" hidden="1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/>
      <c r="J62" s="39"/>
      <c r="K62" s="42" t="e">
        <f>IF(J62/I62*100&gt;100,100,J62/I62*100)</f>
        <v>#DIV/0!</v>
      </c>
      <c r="L62" s="255"/>
      <c r="M62" s="257"/>
      <c r="N62" s="415"/>
      <c r="O62" s="408"/>
    </row>
    <row r="63" spans="1:15" ht="37.5" hidden="1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/>
      <c r="J63" s="39"/>
      <c r="K63" s="42" t="e">
        <f>IF(J63/I63*100&gt;100,100,J63/I63*100)</f>
        <v>#DIV/0!</v>
      </c>
      <c r="L63" s="42" t="e">
        <f>K63</f>
        <v>#DIV/0!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3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12.7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6.75</v>
      </c>
      <c r="J71" s="39">
        <v>7.17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4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94.376666666666665</v>
      </c>
      <c r="M72" s="256">
        <f>(L72+L75)/2</f>
        <v>95.064781209781216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7.4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83.13</v>
      </c>
      <c r="K74" s="42">
        <f>IF(J74/I74*100&gt;100,100,J74/I74*100)</f>
        <v>83.13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259</v>
      </c>
      <c r="J75" s="39">
        <v>248</v>
      </c>
      <c r="K75" s="42">
        <f>IF(J75/I75*100&gt;100,100,J75/I75*100)</f>
        <v>95.752895752895753</v>
      </c>
      <c r="L75" s="42">
        <f>K75</f>
        <v>95.752895752895753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48.75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hidden="1" customHeight="1" x14ac:dyDescent="0.25">
      <c r="A88" s="245">
        <v>22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/>
      <c r="J88" s="39"/>
      <c r="K88" s="42" t="e">
        <f>IF(J88/I88*100&gt;100,100,J88/I88*100)</f>
        <v>#DIV/0!</v>
      </c>
      <c r="L88" s="216" t="e">
        <f>(K88+K89+K90)/3</f>
        <v>#DIV/0!</v>
      </c>
      <c r="M88" s="275" t="e">
        <f>(L88+L91)/2</f>
        <v>#DIV/0!</v>
      </c>
      <c r="N88" s="415"/>
      <c r="O88" s="410"/>
    </row>
    <row r="89" spans="1:15" ht="82.5" hidden="1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/>
      <c r="J89" s="39"/>
      <c r="K89" s="40" t="e">
        <f>IF(I89/J89*100&gt;100,100,I89/J89*100)</f>
        <v>#DIV/0!</v>
      </c>
      <c r="L89" s="274"/>
      <c r="M89" s="276"/>
      <c r="N89" s="415"/>
      <c r="O89" s="408"/>
    </row>
    <row r="90" spans="1:15" ht="51.75" hidden="1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/>
      <c r="J90" s="39"/>
      <c r="K90" s="11" t="e">
        <f>IF(J90/I90*100&gt;100,100,J90/I90*100)</f>
        <v>#DIV/0!</v>
      </c>
      <c r="L90" s="274"/>
      <c r="M90" s="276"/>
      <c r="N90" s="415"/>
      <c r="O90" s="408"/>
    </row>
    <row r="91" spans="1:15" ht="33" hidden="1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/>
      <c r="J91" s="39"/>
      <c r="K91" s="11" t="e">
        <f>IF(J91/I91*100&gt;100,100,J91/I91*100)</f>
        <v>#DIV/0!</v>
      </c>
      <c r="L91" s="11" t="e">
        <f>K91</f>
        <v>#DIV/0!</v>
      </c>
      <c r="M91" s="277"/>
      <c r="N91" s="415"/>
      <c r="O91" s="409"/>
    </row>
    <row r="92" spans="1:15" ht="67.5" hidden="1" customHeight="1" x14ac:dyDescent="0.25">
      <c r="A92" s="259">
        <v>23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/>
      <c r="J92" s="39"/>
      <c r="K92" s="11" t="e">
        <f>IF(J92/I92*100&gt;100,100,J92/I92*100)</f>
        <v>#DIV/0!</v>
      </c>
      <c r="L92" s="216" t="e">
        <f>(K92+K93+K94)/3</f>
        <v>#DIV/0!</v>
      </c>
      <c r="M92" s="275" t="e">
        <f>(L92+L95)/2</f>
        <v>#DIV/0!</v>
      </c>
      <c r="N92" s="415"/>
      <c r="O92" s="405"/>
    </row>
    <row r="93" spans="1:15" ht="83.25" hidden="1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/>
      <c r="J93" s="39"/>
      <c r="K93" s="45" t="e">
        <f>IF(I93/J93*100&gt;100,100,I93/J93*100)</f>
        <v>#DIV/0!</v>
      </c>
      <c r="L93" s="274"/>
      <c r="M93" s="276"/>
      <c r="N93" s="415"/>
      <c r="O93" s="406"/>
    </row>
    <row r="94" spans="1:15" ht="53.25" hidden="1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/>
      <c r="J94" s="39"/>
      <c r="K94" s="11" t="e">
        <f>IF(J94/I94*100&gt;100,100,J94/I94*100)</f>
        <v>#DIV/0!</v>
      </c>
      <c r="L94" s="274"/>
      <c r="M94" s="276"/>
      <c r="N94" s="415"/>
      <c r="O94" s="406"/>
    </row>
    <row r="95" spans="1:15" ht="39" hidden="1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/>
      <c r="J95" s="39"/>
      <c r="K95" s="11" t="e">
        <f>IF(J95/I95*100&gt;100,100,J95/I95*100)</f>
        <v>#DIV/0!</v>
      </c>
      <c r="L95" s="11" t="e">
        <f>K95</f>
        <v>#DIV/0!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320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0.75" customHeight="1" x14ac:dyDescent="0.25">
      <c r="A4" s="259">
        <v>1</v>
      </c>
      <c r="B4" s="427" t="s">
        <v>321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1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4</v>
      </c>
      <c r="K16" s="40">
        <f>IF(I16/J16*100&gt;100,100,I16/J16*100)</f>
        <v>100</v>
      </c>
      <c r="L16" s="254">
        <f>(K16+K17+K18)/3</f>
        <v>100</v>
      </c>
      <c r="M16" s="263">
        <f>(L16+L19)/2</f>
        <v>100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100</v>
      </c>
      <c r="K17" s="42">
        <f t="shared" si="0"/>
        <v>100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76.900000000000006</v>
      </c>
      <c r="K18" s="42">
        <f t="shared" si="0"/>
        <v>100</v>
      </c>
      <c r="L18" s="255"/>
      <c r="M18" s="264"/>
      <c r="N18" s="432"/>
      <c r="O18" s="408"/>
    </row>
    <row r="19" spans="1:15" ht="30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0.5</v>
      </c>
      <c r="J19" s="39">
        <v>0.5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2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2.4</v>
      </c>
      <c r="K24" s="40">
        <f>IF(I24/J24*100&gt;100,100,I24/J24*100)</f>
        <v>100</v>
      </c>
      <c r="L24" s="254">
        <f>(K24+K25+K26)/3</f>
        <v>100</v>
      </c>
      <c r="M24" s="263">
        <f>(L24+L27)/2</f>
        <v>100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100</v>
      </c>
      <c r="K25" s="42">
        <f t="shared" si="0"/>
        <v>100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76.900000000000006</v>
      </c>
      <c r="K26" s="42">
        <f t="shared" si="0"/>
        <v>100</v>
      </c>
      <c r="L26" s="255"/>
      <c r="M26" s="264"/>
      <c r="N26" s="432"/>
      <c r="O26" s="408"/>
    </row>
    <row r="27" spans="1:15" ht="34.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1</v>
      </c>
      <c r="J27" s="39">
        <v>1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2</v>
      </c>
      <c r="K32" s="40">
        <f>IF(I32/J32*100&gt;100,100,I32/J32*100)</f>
        <v>100</v>
      </c>
      <c r="L32" s="254">
        <f>(K32+K33+K34)/3</f>
        <v>100</v>
      </c>
      <c r="M32" s="263">
        <f>(L32+L35)/2</f>
        <v>100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76.900000000000006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229.75</v>
      </c>
      <c r="J35" s="39">
        <v>229.75</v>
      </c>
      <c r="K35" s="42">
        <f t="shared" si="0"/>
        <v>100</v>
      </c>
      <c r="L35" s="42">
        <f>K35</f>
        <v>100</v>
      </c>
      <c r="M35" s="264"/>
      <c r="N35" s="432"/>
      <c r="O35" s="409"/>
    </row>
    <row r="36" spans="1:15" ht="86.25" customHeight="1" x14ac:dyDescent="0.25">
      <c r="A36" s="259">
        <v>4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>
        <v>15</v>
      </c>
      <c r="J36" s="39">
        <v>3.3</v>
      </c>
      <c r="K36" s="40">
        <f>IF(I36/J36*100&gt;100,100,I36/J36*100)</f>
        <v>100</v>
      </c>
      <c r="L36" s="254">
        <f>(K36+K37+K38)/3</f>
        <v>100</v>
      </c>
      <c r="M36" s="263">
        <f>(L36+L39)/2</f>
        <v>100</v>
      </c>
      <c r="N36" s="432"/>
      <c r="O36" s="411"/>
    </row>
    <row r="37" spans="1:15" ht="67.5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>
        <v>100</v>
      </c>
      <c r="J37" s="39">
        <v>100</v>
      </c>
      <c r="K37" s="42">
        <f t="shared" si="0"/>
        <v>100</v>
      </c>
      <c r="L37" s="255"/>
      <c r="M37" s="264"/>
      <c r="N37" s="432"/>
      <c r="O37" s="412"/>
    </row>
    <row r="38" spans="1:15" ht="82.5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>
        <v>55</v>
      </c>
      <c r="J38" s="39">
        <v>80.2</v>
      </c>
      <c r="K38" s="42">
        <f t="shared" si="0"/>
        <v>100</v>
      </c>
      <c r="L38" s="255"/>
      <c r="M38" s="264"/>
      <c r="N38" s="432"/>
      <c r="O38" s="412"/>
    </row>
    <row r="39" spans="1:15" ht="34.5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>
        <v>13</v>
      </c>
      <c r="J39" s="39">
        <v>13</v>
      </c>
      <c r="K39" s="42">
        <f t="shared" si="0"/>
        <v>100</v>
      </c>
      <c r="L39" s="42">
        <f>K39</f>
        <v>100</v>
      </c>
      <c r="M39" s="264"/>
      <c r="N39" s="432"/>
      <c r="O39" s="413"/>
    </row>
    <row r="40" spans="1:15" ht="0.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5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1.5</v>
      </c>
      <c r="K44" s="40">
        <f>IF(I44/J44*100&gt;100,100,I44/J44*100)</f>
        <v>100</v>
      </c>
      <c r="L44" s="254">
        <f>(K44+K45+K46)/3</f>
        <v>100</v>
      </c>
      <c r="M44" s="263">
        <f>(L44+L47)/2</f>
        <v>100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76.900000000000006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12</v>
      </c>
      <c r="J47" s="39">
        <v>12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81.75" customHeight="1" x14ac:dyDescent="0.25">
      <c r="A48" s="245">
        <v>6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3.3</v>
      </c>
      <c r="K48" s="40">
        <f>IF(I48/J48*100&gt;100,100,I48/J48*100)</f>
        <v>100</v>
      </c>
      <c r="L48" s="254">
        <f>(K48+K49+K50)/3</f>
        <v>100</v>
      </c>
      <c r="M48" s="263">
        <f>(L48+L51)/2</f>
        <v>100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76.900000000000006</v>
      </c>
      <c r="K50" s="42">
        <f>IF(J50/I50*100&gt;100,100,J50/I50*100)</f>
        <v>100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5</v>
      </c>
      <c r="J51" s="39">
        <v>5.5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7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2.5</v>
      </c>
      <c r="K52" s="40">
        <f>IF(I52/J52*100&gt;100,100,I52/J52*100)</f>
        <v>100</v>
      </c>
      <c r="L52" s="254">
        <f>(K52+K53+K54)/3</f>
        <v>100</v>
      </c>
      <c r="M52" s="263">
        <f>(L52+L55)/2</f>
        <v>99.800000000000011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76.900000000000006</v>
      </c>
      <c r="K54" s="42">
        <f>IF(J54/I54*100&gt;100,100,J54/I54*100)</f>
        <v>100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20</v>
      </c>
      <c r="J55" s="39">
        <v>19.920000000000002</v>
      </c>
      <c r="K55" s="42">
        <f>IF(J55/I55*100&gt;100,100,J55/I55*100)</f>
        <v>99.600000000000009</v>
      </c>
      <c r="L55" s="42">
        <f>K55</f>
        <v>99.600000000000009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8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2.2000000000000002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2</v>
      </c>
      <c r="J63" s="39">
        <v>2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9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1.5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12</v>
      </c>
      <c r="J71" s="39">
        <v>12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10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100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1.7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271.25</v>
      </c>
      <c r="J75" s="39">
        <v>271.25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68.25" customHeight="1" x14ac:dyDescent="0.25">
      <c r="A76" s="259">
        <v>11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>
        <v>100</v>
      </c>
      <c r="J76" s="39">
        <v>100</v>
      </c>
      <c r="K76" s="42">
        <f>IF(J76/I76*100&gt;100,100,J76/I76*100)</f>
        <v>100</v>
      </c>
      <c r="L76" s="254">
        <f>(K76+K77+K78)/3</f>
        <v>100</v>
      </c>
      <c r="M76" s="256">
        <f>(L76+L79)/2</f>
        <v>100</v>
      </c>
      <c r="N76" s="415"/>
      <c r="O76" s="411"/>
    </row>
    <row r="77" spans="1:15" ht="84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>
        <v>15</v>
      </c>
      <c r="J77" s="39">
        <v>3.3</v>
      </c>
      <c r="K77" s="40">
        <f>IF(I77/J77*100&gt;100,100,I77/J77*100)</f>
        <v>100</v>
      </c>
      <c r="L77" s="255"/>
      <c r="M77" s="257"/>
      <c r="N77" s="415"/>
      <c r="O77" s="412"/>
    </row>
    <row r="78" spans="1:15" ht="50.25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>
        <v>100</v>
      </c>
      <c r="J78" s="39">
        <v>100</v>
      </c>
      <c r="K78" s="42">
        <f>IF(J78/I78*100&gt;100,100,J78/I78*100)</f>
        <v>100</v>
      </c>
      <c r="L78" s="255"/>
      <c r="M78" s="257"/>
      <c r="N78" s="415"/>
      <c r="O78" s="412"/>
    </row>
    <row r="79" spans="1:15" ht="29.25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>
        <v>13</v>
      </c>
      <c r="J79" s="39">
        <v>13</v>
      </c>
      <c r="K79" s="42">
        <f>IF(J79/I79*100&gt;100,100,J79/I79*100)</f>
        <v>100</v>
      </c>
      <c r="L79" s="42">
        <f>K79</f>
        <v>100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12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100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3.3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5</v>
      </c>
      <c r="J91" s="39">
        <v>5.5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13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99.800000000000011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2.5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8.25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20</v>
      </c>
      <c r="J95" s="39">
        <v>19.920000000000002</v>
      </c>
      <c r="K95" s="11">
        <f>IF(J95/I95*100&gt;100,100,J95/I95*100)</f>
        <v>99.600000000000009</v>
      </c>
      <c r="L95" s="11">
        <f>K95</f>
        <v>99.600000000000009</v>
      </c>
      <c r="M95" s="277"/>
      <c r="N95" s="415"/>
      <c r="O95" s="407"/>
    </row>
    <row r="96" spans="1:15" ht="1.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322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323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7.9</v>
      </c>
      <c r="K4" s="166">
        <f>IF(I4/J4*100&gt;100,100,I4/J4*100)</f>
        <v>100</v>
      </c>
      <c r="L4" s="430">
        <f>(K4+K5+K6)/3</f>
        <v>98.303030303030297</v>
      </c>
      <c r="M4" s="258">
        <f>(L4+L7)/2</f>
        <v>97.151515151515156</v>
      </c>
      <c r="N4" s="431" t="s">
        <v>23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100</v>
      </c>
      <c r="K5" s="42">
        <f t="shared" ref="K5:K49" si="0">IF(J5/I5*100&gt;100,100,J5/I5*100)</f>
        <v>100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55</v>
      </c>
      <c r="J6" s="39">
        <v>52.2</v>
      </c>
      <c r="K6" s="42">
        <f t="shared" si="0"/>
        <v>94.909090909090907</v>
      </c>
      <c r="L6" s="255"/>
      <c r="M6" s="264"/>
      <c r="N6" s="432"/>
      <c r="O6" s="408"/>
    </row>
    <row r="7" spans="1:15" ht="32.2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2</v>
      </c>
      <c r="J7" s="39">
        <v>1.92</v>
      </c>
      <c r="K7" s="42">
        <f t="shared" si="0"/>
        <v>96</v>
      </c>
      <c r="L7" s="42">
        <f>K7</f>
        <v>96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2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0</v>
      </c>
      <c r="K16" s="40">
        <v>100</v>
      </c>
      <c r="L16" s="254">
        <f>(K16+K17+K18)/3</f>
        <v>98.303030303030297</v>
      </c>
      <c r="M16" s="263">
        <f>(L16+L19)/2</f>
        <v>99.151515151515156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100</v>
      </c>
      <c r="K17" s="42">
        <f t="shared" si="0"/>
        <v>100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52.2</v>
      </c>
      <c r="K18" s="42">
        <f t="shared" si="0"/>
        <v>94.909090909090907</v>
      </c>
      <c r="L18" s="255"/>
      <c r="M18" s="264"/>
      <c r="N18" s="432"/>
      <c r="O18" s="408"/>
    </row>
    <row r="19" spans="1:15" ht="30.7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2</v>
      </c>
      <c r="J19" s="39">
        <v>2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84.75" customHeight="1" x14ac:dyDescent="0.25">
      <c r="A20" s="259">
        <v>3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>
        <v>15</v>
      </c>
      <c r="J20" s="39">
        <v>6.9</v>
      </c>
      <c r="K20" s="40">
        <f>IF(I20/J20*100&gt;100,100,I20/J20*100)</f>
        <v>100</v>
      </c>
      <c r="L20" s="254">
        <f>(K20+K21+K22)/3</f>
        <v>98.303030303030297</v>
      </c>
      <c r="M20" s="263">
        <f>(L20+L23)/2</f>
        <v>99.151515151515156</v>
      </c>
      <c r="N20" s="432"/>
      <c r="O20" s="410"/>
    </row>
    <row r="21" spans="1:15" ht="69.75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>
        <v>100</v>
      </c>
      <c r="J21" s="39">
        <v>100</v>
      </c>
      <c r="K21" s="42">
        <f t="shared" si="0"/>
        <v>100</v>
      </c>
      <c r="L21" s="255"/>
      <c r="M21" s="264"/>
      <c r="N21" s="432"/>
      <c r="O21" s="408"/>
    </row>
    <row r="22" spans="1:15" ht="84.75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>
        <v>55</v>
      </c>
      <c r="J22" s="39">
        <v>52.2</v>
      </c>
      <c r="K22" s="42">
        <f t="shared" si="0"/>
        <v>94.909090909090907</v>
      </c>
      <c r="L22" s="255"/>
      <c r="M22" s="264"/>
      <c r="N22" s="432"/>
      <c r="O22" s="408"/>
    </row>
    <row r="23" spans="1:15" ht="35.25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>
        <v>0.75</v>
      </c>
      <c r="J23" s="39">
        <v>0.75</v>
      </c>
      <c r="K23" s="42">
        <f t="shared" si="0"/>
        <v>100</v>
      </c>
      <c r="L23" s="42">
        <f>K23</f>
        <v>100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customHeight="1" x14ac:dyDescent="0.25">
      <c r="A28" s="259">
        <v>4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>
        <v>15</v>
      </c>
      <c r="J28" s="39">
        <v>0</v>
      </c>
      <c r="K28" s="42">
        <v>100</v>
      </c>
      <c r="L28" s="254">
        <f>(K28+K29+K30)/3</f>
        <v>96.969696969696955</v>
      </c>
      <c r="M28" s="263">
        <f>(L28+L31)/2</f>
        <v>98.48484848484847</v>
      </c>
      <c r="N28" s="432"/>
      <c r="O28" s="411"/>
    </row>
    <row r="29" spans="1:15" ht="69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>
        <v>100</v>
      </c>
      <c r="J29" s="39">
        <v>100</v>
      </c>
      <c r="K29" s="42">
        <f t="shared" si="0"/>
        <v>100</v>
      </c>
      <c r="L29" s="255"/>
      <c r="M29" s="264"/>
      <c r="N29" s="432"/>
      <c r="O29" s="412"/>
    </row>
    <row r="30" spans="1:15" ht="83.25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>
        <v>55</v>
      </c>
      <c r="J30" s="39">
        <v>50</v>
      </c>
      <c r="K30" s="42">
        <f t="shared" si="0"/>
        <v>90.909090909090907</v>
      </c>
      <c r="L30" s="255"/>
      <c r="M30" s="264"/>
      <c r="N30" s="432"/>
      <c r="O30" s="412"/>
    </row>
    <row r="31" spans="1:15" ht="34.5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>
        <v>0.25</v>
      </c>
      <c r="J31" s="39">
        <v>0.25</v>
      </c>
      <c r="K31" s="42">
        <f t="shared" si="0"/>
        <v>100</v>
      </c>
      <c r="L31" s="42">
        <f>K31</f>
        <v>100</v>
      </c>
      <c r="M31" s="264"/>
      <c r="N31" s="432"/>
      <c r="O31" s="413"/>
    </row>
    <row r="32" spans="1:15" ht="87.75" customHeight="1" x14ac:dyDescent="0.25">
      <c r="A32" s="245">
        <v>5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8.4</v>
      </c>
      <c r="K32" s="40">
        <f>IF(I32/J32*100&gt;100,100,I32/J32*100)</f>
        <v>100</v>
      </c>
      <c r="L32" s="254">
        <f>(K32+K33+K34)/3</f>
        <v>98.303030303030297</v>
      </c>
      <c r="M32" s="263">
        <f>(L32+L35)/2</f>
        <v>99.023608174770956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52.2</v>
      </c>
      <c r="K34" s="42">
        <f t="shared" si="0"/>
        <v>94.909090909090907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129</v>
      </c>
      <c r="J35" s="39">
        <v>128.66999999999999</v>
      </c>
      <c r="K35" s="42">
        <f t="shared" si="0"/>
        <v>99.744186046511615</v>
      </c>
      <c r="L35" s="42">
        <f>K35</f>
        <v>99.744186046511615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6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10.8</v>
      </c>
      <c r="K44" s="40">
        <f>IF(I44/J44*100&gt;100,100,I44/J44*100)</f>
        <v>100</v>
      </c>
      <c r="L44" s="254">
        <f>(K44+K45+K46)/3</f>
        <v>98.303030303030297</v>
      </c>
      <c r="M44" s="263">
        <f>(L44+L47)/2</f>
        <v>96.014983786201498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52.2</v>
      </c>
      <c r="K46" s="42">
        <f t="shared" si="0"/>
        <v>94.909090909090907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5.42</v>
      </c>
      <c r="J47" s="39">
        <v>5.08</v>
      </c>
      <c r="K47" s="42">
        <f t="shared" si="0"/>
        <v>93.726937269372698</v>
      </c>
      <c r="L47" s="42">
        <f>K47</f>
        <v>93.726937269372698</v>
      </c>
      <c r="M47" s="264"/>
      <c r="N47" s="432"/>
      <c r="O47" s="409"/>
    </row>
    <row r="48" spans="1:15" ht="81.75" customHeight="1" x14ac:dyDescent="0.25">
      <c r="A48" s="245">
        <v>7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13.2</v>
      </c>
      <c r="K48" s="40">
        <f>IF(I48/J48*100&gt;100,100,I48/J48*100)</f>
        <v>100</v>
      </c>
      <c r="L48" s="254">
        <f>(K48+K49+K50)/3</f>
        <v>98.303030303030297</v>
      </c>
      <c r="M48" s="263">
        <f>(L48+L51)/2</f>
        <v>99.151515151515156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52.2</v>
      </c>
      <c r="K50" s="42">
        <f>IF(J50/I50*100&gt;100,100,J50/I50*100)</f>
        <v>94.909090909090907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5</v>
      </c>
      <c r="J51" s="39">
        <v>5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8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13.6</v>
      </c>
      <c r="K52" s="40">
        <f>IF(I52/J52*100&gt;100,100,I52/J52*100)</f>
        <v>100</v>
      </c>
      <c r="L52" s="254">
        <f>(K52+K53+K54)/3</f>
        <v>98.303030303030297</v>
      </c>
      <c r="M52" s="263">
        <f>(L52+L55)/2</f>
        <v>99.151515151515156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52.2</v>
      </c>
      <c r="K54" s="42">
        <f>IF(J54/I54*100&gt;100,100,J54/I54*100)</f>
        <v>94.909090909090907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19.75</v>
      </c>
      <c r="J55" s="39">
        <v>19.829999999999998</v>
      </c>
      <c r="K55" s="42">
        <f>IF(J55/I55*100&gt;100,100,J55/I55*100)</f>
        <v>100</v>
      </c>
      <c r="L55" s="42">
        <f>K55</f>
        <v>100</v>
      </c>
      <c r="M55" s="264"/>
      <c r="N55" s="433"/>
      <c r="O55" s="409"/>
    </row>
    <row r="56" spans="1:15" ht="67.5" customHeight="1" x14ac:dyDescent="0.25">
      <c r="A56" s="245">
        <v>9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>
        <v>100</v>
      </c>
      <c r="J56" s="39">
        <v>100</v>
      </c>
      <c r="K56" s="42">
        <f>IF(J56/I56*100&gt;100,100,J56/I56*100)</f>
        <v>100</v>
      </c>
      <c r="L56" s="254">
        <f>(K56+K57+K58)/3</f>
        <v>100</v>
      </c>
      <c r="M56" s="256">
        <f>(L56+L59)/2</f>
        <v>100</v>
      </c>
      <c r="N56" s="414"/>
      <c r="O56" s="408"/>
    </row>
    <row r="57" spans="1:15" ht="86.25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>
        <v>15</v>
      </c>
      <c r="J57" s="39">
        <v>6.9</v>
      </c>
      <c r="K57" s="40">
        <f>IF(I57/J57*100&gt;100,100,I57/J57*100)</f>
        <v>100</v>
      </c>
      <c r="L57" s="255"/>
      <c r="M57" s="257"/>
      <c r="N57" s="415"/>
      <c r="O57" s="408"/>
    </row>
    <row r="58" spans="1:15" ht="5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>
        <v>100</v>
      </c>
      <c r="J58" s="39">
        <v>100</v>
      </c>
      <c r="K58" s="42">
        <f>IF(J58/I58*100&gt;100,100,J58/I58*100)</f>
        <v>100</v>
      </c>
      <c r="L58" s="255"/>
      <c r="M58" s="257"/>
      <c r="N58" s="415"/>
      <c r="O58" s="408"/>
    </row>
    <row r="59" spans="1:15" ht="39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>
        <v>0.75</v>
      </c>
      <c r="J59" s="39">
        <v>0.75</v>
      </c>
      <c r="K59" s="42">
        <f>IF(J59/I59*100&gt;100,100,J59/I59*100)</f>
        <v>100</v>
      </c>
      <c r="L59" s="42">
        <f>K59</f>
        <v>100</v>
      </c>
      <c r="M59" s="258"/>
      <c r="N59" s="415"/>
      <c r="O59" s="409"/>
    </row>
    <row r="60" spans="1:15" ht="68.25" customHeight="1" x14ac:dyDescent="0.25">
      <c r="A60" s="259">
        <v>10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100</v>
      </c>
      <c r="M60" s="256">
        <f>(L60+L63)/2</f>
        <v>100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0</v>
      </c>
      <c r="K61" s="40"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7.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2</v>
      </c>
      <c r="J63" s="39">
        <v>2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customHeight="1" x14ac:dyDescent="0.25">
      <c r="A64" s="245">
        <v>11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>
        <v>100</v>
      </c>
      <c r="J64" s="39">
        <v>100</v>
      </c>
      <c r="K64" s="42">
        <f>IF(J64/I64*100&gt;100,100,J64/I64*100)</f>
        <v>100</v>
      </c>
      <c r="L64" s="254">
        <f>(K64+K65+K66)/3</f>
        <v>100</v>
      </c>
      <c r="M64" s="256">
        <f>(L64+L67)/2</f>
        <v>100</v>
      </c>
      <c r="N64" s="415"/>
      <c r="O64" s="411"/>
    </row>
    <row r="65" spans="1:15" ht="83.25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>
        <v>15</v>
      </c>
      <c r="J65" s="39">
        <v>0</v>
      </c>
      <c r="K65" s="40">
        <v>100</v>
      </c>
      <c r="L65" s="255"/>
      <c r="M65" s="257"/>
      <c r="N65" s="415"/>
      <c r="O65" s="412"/>
    </row>
    <row r="66" spans="1:15" ht="54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>
        <v>100</v>
      </c>
      <c r="J66" s="39">
        <v>100</v>
      </c>
      <c r="K66" s="42">
        <f>IF(J66/I66*100&gt;100,100,J66/I66*100)</f>
        <v>100</v>
      </c>
      <c r="L66" s="255"/>
      <c r="M66" s="257"/>
      <c r="N66" s="415"/>
      <c r="O66" s="412"/>
    </row>
    <row r="67" spans="1:15" ht="39.75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>
        <v>0.25</v>
      </c>
      <c r="J67" s="39">
        <v>0.25</v>
      </c>
      <c r="K67" s="42">
        <f>IF(J67/I67*100&gt;100,100,J67/I67*100)</f>
        <v>100</v>
      </c>
      <c r="L67" s="42">
        <f>K67</f>
        <v>100</v>
      </c>
      <c r="M67" s="258"/>
      <c r="N67" s="415"/>
      <c r="O67" s="413"/>
    </row>
    <row r="68" spans="1:15" ht="69.75" customHeight="1" x14ac:dyDescent="0.25">
      <c r="A68" s="259">
        <v>12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96.863468634686342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10.8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5.42</v>
      </c>
      <c r="J71" s="39">
        <v>5.08</v>
      </c>
      <c r="K71" s="42">
        <f>IF(J71/I71*100&gt;100,100,J71/I71*100)</f>
        <v>93.726937269372698</v>
      </c>
      <c r="L71" s="42">
        <f>K71</f>
        <v>93.726937269372698</v>
      </c>
      <c r="M71" s="258"/>
      <c r="N71" s="415"/>
      <c r="O71" s="409"/>
    </row>
    <row r="72" spans="1:15" ht="66" customHeight="1" x14ac:dyDescent="0.25">
      <c r="A72" s="245">
        <v>13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99.874045801526705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8.3000000000000007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0.75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131</v>
      </c>
      <c r="J75" s="39">
        <v>130.66999999999999</v>
      </c>
      <c r="K75" s="42">
        <f>IF(J75/I75*100&gt;100,100,J75/I75*100)</f>
        <v>99.748091603053425</v>
      </c>
      <c r="L75" s="42">
        <f>K75</f>
        <v>99.748091603053425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14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100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13.2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5</v>
      </c>
      <c r="J91" s="39">
        <v>5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15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100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13.6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7.5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19.75</v>
      </c>
      <c r="J95" s="39">
        <v>19.829999999999998</v>
      </c>
      <c r="K95" s="11">
        <f>IF(J95/I95*100&gt;100,100,J95/I95*100)</f>
        <v>100</v>
      </c>
      <c r="L95" s="11">
        <f>K95</f>
        <v>100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6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B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136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100</v>
      </c>
      <c r="M4" s="222">
        <f>(L4+L7)/2</f>
        <v>100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85</v>
      </c>
      <c r="J5" s="10">
        <v>100</v>
      </c>
      <c r="K5" s="11">
        <f t="shared" si="0"/>
        <v>100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3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14.67</v>
      </c>
      <c r="J7" s="10">
        <v>14.89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69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>
        <v>100</v>
      </c>
      <c r="J8" s="10">
        <v>100</v>
      </c>
      <c r="K8" s="11">
        <f t="shared" si="0"/>
        <v>100</v>
      </c>
      <c r="L8" s="224">
        <f>(K8+K9+K10)/3</f>
        <v>100</v>
      </c>
      <c r="M8" s="222">
        <f>(L8+L11)/2</f>
        <v>100</v>
      </c>
      <c r="N8" s="242"/>
      <c r="O8" s="221"/>
    </row>
    <row r="9" spans="1:17" ht="69.75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>
        <v>85</v>
      </c>
      <c r="J9" s="10">
        <v>100</v>
      </c>
      <c r="K9" s="11">
        <f t="shared" si="0"/>
        <v>100</v>
      </c>
      <c r="L9" s="224"/>
      <c r="M9" s="218"/>
      <c r="N9" s="242"/>
      <c r="O9" s="221"/>
    </row>
    <row r="10" spans="1:17" ht="117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>
        <v>100</v>
      </c>
      <c r="J10" s="10">
        <v>100</v>
      </c>
      <c r="K10" s="11">
        <f t="shared" si="0"/>
        <v>100</v>
      </c>
      <c r="L10" s="224"/>
      <c r="M10" s="218"/>
      <c r="N10" s="242"/>
      <c r="O10" s="221"/>
    </row>
    <row r="11" spans="1:17" ht="33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>
        <v>0.44</v>
      </c>
      <c r="J11" s="10">
        <v>0.44</v>
      </c>
      <c r="K11" s="11">
        <f t="shared" si="0"/>
        <v>100</v>
      </c>
      <c r="L11" s="11">
        <f>K11</f>
        <v>100</v>
      </c>
      <c r="M11" s="218"/>
      <c r="N11" s="242"/>
      <c r="O11" s="221"/>
    </row>
    <row r="12" spans="1:17" ht="68.25" customHeight="1" x14ac:dyDescent="0.25">
      <c r="A12" s="211">
        <v>3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100</v>
      </c>
      <c r="M12" s="222">
        <f>(L12+L15)/2</f>
        <v>96.706586826347305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85</v>
      </c>
      <c r="J13" s="10">
        <v>90</v>
      </c>
      <c r="K13" s="11">
        <f t="shared" si="0"/>
        <v>100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1.5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1.67</v>
      </c>
      <c r="J15" s="10">
        <v>1.56</v>
      </c>
      <c r="K15" s="11">
        <f t="shared" si="0"/>
        <v>93.41317365269461</v>
      </c>
      <c r="L15" s="11">
        <f>K15</f>
        <v>93.41317365269461</v>
      </c>
      <c r="M15" s="218"/>
      <c r="N15" s="242"/>
      <c r="O15" s="221"/>
    </row>
    <row r="16" spans="1:17" ht="68.25" hidden="1" customHeight="1" x14ac:dyDescent="0.25">
      <c r="A16" s="211">
        <v>4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/>
      <c r="J16" s="10"/>
      <c r="K16" s="11" t="e">
        <f t="shared" si="0"/>
        <v>#DIV/0!</v>
      </c>
      <c r="L16" s="216" t="e">
        <f>(K16+K17+K18)/3</f>
        <v>#DIV/0!</v>
      </c>
      <c r="M16" s="222" t="e">
        <f>(L16+L19)/2</f>
        <v>#DIV/0!</v>
      </c>
      <c r="N16" s="242"/>
      <c r="O16" s="221"/>
    </row>
    <row r="17" spans="1:15" ht="24" hidden="1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/>
      <c r="J17" s="10"/>
      <c r="K17" s="11" t="e">
        <f t="shared" si="0"/>
        <v>#DIV/0!</v>
      </c>
      <c r="L17" s="236"/>
      <c r="M17" s="218"/>
      <c r="N17" s="242"/>
      <c r="O17" s="221"/>
    </row>
    <row r="18" spans="1:15" ht="114.75" hidden="1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/>
      <c r="J18" s="10"/>
      <c r="K18" s="11" t="e">
        <f t="shared" si="0"/>
        <v>#DIV/0!</v>
      </c>
      <c r="L18" s="236"/>
      <c r="M18" s="218"/>
      <c r="N18" s="242"/>
      <c r="O18" s="221"/>
    </row>
    <row r="19" spans="1:15" ht="33" hidden="1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/>
      <c r="J19" s="10"/>
      <c r="K19" s="11" t="e">
        <f t="shared" si="0"/>
        <v>#DIV/0!</v>
      </c>
      <c r="L19" s="11" t="e">
        <f>K19</f>
        <v>#DIV/0!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customHeight="1" x14ac:dyDescent="0.25">
      <c r="A28" s="211">
        <v>4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>
        <v>100</v>
      </c>
      <c r="J28" s="10">
        <v>100</v>
      </c>
      <c r="K28" s="11">
        <f t="shared" si="0"/>
        <v>100</v>
      </c>
      <c r="L28" s="216">
        <f>(K28+K29+K30)/3</f>
        <v>100</v>
      </c>
      <c r="M28" s="222">
        <f>(L28+L31)/2</f>
        <v>100</v>
      </c>
      <c r="N28" s="242"/>
      <c r="O28" s="221"/>
    </row>
    <row r="29" spans="1:15" ht="70.5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>
        <v>85</v>
      </c>
      <c r="J29" s="10">
        <v>100</v>
      </c>
      <c r="K29" s="11">
        <f t="shared" si="0"/>
        <v>100</v>
      </c>
      <c r="L29" s="236"/>
      <c r="M29" s="218"/>
      <c r="N29" s="242"/>
      <c r="O29" s="221"/>
    </row>
    <row r="30" spans="1:15" ht="119.25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>
        <v>100</v>
      </c>
      <c r="J30" s="10">
        <v>100</v>
      </c>
      <c r="K30" s="11">
        <f t="shared" si="0"/>
        <v>100</v>
      </c>
      <c r="L30" s="236"/>
      <c r="M30" s="218"/>
      <c r="N30" s="242"/>
      <c r="O30" s="221"/>
    </row>
    <row r="31" spans="1:15" ht="33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>
        <v>1</v>
      </c>
      <c r="J31" s="10">
        <v>1</v>
      </c>
      <c r="K31" s="11">
        <f t="shared" si="0"/>
        <v>100</v>
      </c>
      <c r="L31" s="11">
        <f>K31</f>
        <v>100</v>
      </c>
      <c r="M31" s="218"/>
      <c r="N31" s="242"/>
      <c r="O31" s="221"/>
    </row>
    <row r="32" spans="1:15" ht="67.5" customHeight="1" x14ac:dyDescent="0.25">
      <c r="A32" s="211">
        <v>5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>
        <v>100</v>
      </c>
      <c r="J32" s="10">
        <v>100</v>
      </c>
      <c r="K32" s="11">
        <f t="shared" si="0"/>
        <v>100</v>
      </c>
      <c r="L32" s="216">
        <f>(K32+K33+K34)/3</f>
        <v>100</v>
      </c>
      <c r="M32" s="222">
        <f>(L32+L35)/2</f>
        <v>100</v>
      </c>
      <c r="N32" s="242"/>
      <c r="O32" s="221"/>
    </row>
    <row r="33" spans="1:17" ht="67.5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>
        <v>85</v>
      </c>
      <c r="J33" s="10">
        <v>100</v>
      </c>
      <c r="K33" s="11">
        <f t="shared" si="0"/>
        <v>100</v>
      </c>
      <c r="L33" s="236"/>
      <c r="M33" s="218"/>
      <c r="N33" s="242"/>
      <c r="O33" s="221"/>
    </row>
    <row r="34" spans="1:17" ht="114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>
        <v>100</v>
      </c>
      <c r="J34" s="10">
        <v>100</v>
      </c>
      <c r="K34" s="11">
        <f t="shared" si="0"/>
        <v>100</v>
      </c>
      <c r="L34" s="236"/>
      <c r="M34" s="218"/>
      <c r="N34" s="242"/>
      <c r="O34" s="221"/>
    </row>
    <row r="35" spans="1:17" ht="33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>
        <v>1</v>
      </c>
      <c r="J35" s="10">
        <v>1</v>
      </c>
      <c r="K35" s="11">
        <f t="shared" si="0"/>
        <v>100</v>
      </c>
      <c r="L35" s="11">
        <f>K35</f>
        <v>100</v>
      </c>
      <c r="M35" s="218"/>
      <c r="N35" s="242"/>
      <c r="O35" s="221"/>
    </row>
    <row r="36" spans="1:17" ht="68.25" customHeight="1" x14ac:dyDescent="0.25">
      <c r="A36" s="211">
        <v>6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100</v>
      </c>
      <c r="M36" s="222">
        <f>(L36+L39)/2</f>
        <v>99.203546871266624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85</v>
      </c>
      <c r="J37" s="10">
        <v>100</v>
      </c>
      <c r="K37" s="11">
        <f>IF(J37/I37*100&gt;100,100,J37/I37*100)</f>
        <v>100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376.67</v>
      </c>
      <c r="J39" s="10">
        <v>370.67</v>
      </c>
      <c r="K39" s="11">
        <f>IF(J39/I39*100&gt;100,100,J39/I39*100)</f>
        <v>98.407093742533249</v>
      </c>
      <c r="L39" s="11">
        <f>K39</f>
        <v>98.407093742533249</v>
      </c>
      <c r="M39" s="218"/>
      <c r="N39" s="242"/>
      <c r="O39" s="221"/>
    </row>
    <row r="40" spans="1:17" ht="66" customHeight="1" x14ac:dyDescent="0.3">
      <c r="A40" s="211">
        <v>7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98.544973544973544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87</v>
      </c>
      <c r="J41" s="10">
        <v>94.9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1.5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3.78</v>
      </c>
      <c r="J43" s="10">
        <v>3.67</v>
      </c>
      <c r="K43" s="11">
        <f t="shared" si="0"/>
        <v>97.089947089947088</v>
      </c>
      <c r="L43" s="11">
        <f>K43</f>
        <v>97.089947089947088</v>
      </c>
      <c r="M43" s="218"/>
      <c r="N43" s="242"/>
      <c r="O43" s="221"/>
    </row>
    <row r="44" spans="1:17" ht="68.25" customHeight="1" x14ac:dyDescent="0.25">
      <c r="A44" s="211">
        <v>8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>
        <v>100</v>
      </c>
      <c r="J44" s="10">
        <v>100</v>
      </c>
      <c r="K44" s="11">
        <f>IF(J44/I44*100&gt;100,100,J44/I44*100)</f>
        <v>100</v>
      </c>
      <c r="L44" s="216">
        <f>(K44+K45+K46)/3</f>
        <v>100</v>
      </c>
      <c r="M44" s="222">
        <f>(L44+L47)/2</f>
        <v>100</v>
      </c>
      <c r="N44" s="242"/>
      <c r="O44" s="221"/>
    </row>
    <row r="45" spans="1:17" ht="69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>
        <v>87</v>
      </c>
      <c r="J45" s="10">
        <v>100</v>
      </c>
      <c r="K45" s="11">
        <f>IF(J45/I45*100&gt;100,100,J45/I45*100)</f>
        <v>100</v>
      </c>
      <c r="L45" s="216"/>
      <c r="M45" s="218"/>
      <c r="N45" s="242"/>
      <c r="O45" s="221"/>
    </row>
    <row r="46" spans="1:17" ht="8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>
        <v>100</v>
      </c>
      <c r="J46" s="10">
        <v>100</v>
      </c>
      <c r="K46" s="11">
        <f>IF(J46/I46*100&gt;100,100,J46/I46*100)</f>
        <v>100</v>
      </c>
      <c r="L46" s="216"/>
      <c r="M46" s="218"/>
      <c r="N46" s="242"/>
      <c r="O46" s="221"/>
    </row>
    <row r="47" spans="1:17" ht="31.5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>
        <v>0.89</v>
      </c>
      <c r="J47" s="10">
        <v>0.89</v>
      </c>
      <c r="K47" s="11">
        <f>IF(J47/I47*100&gt;100,100,J47/I47*100)</f>
        <v>100</v>
      </c>
      <c r="L47" s="11">
        <f>K47</f>
        <v>100</v>
      </c>
      <c r="M47" s="218"/>
      <c r="N47" s="242"/>
      <c r="O47" s="221"/>
    </row>
    <row r="48" spans="1:17" ht="66" customHeight="1" x14ac:dyDescent="0.25">
      <c r="A48" s="211">
        <v>9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100</v>
      </c>
      <c r="M48" s="222">
        <f>(L48+L51)/2</f>
        <v>100</v>
      </c>
      <c r="N48" s="242"/>
      <c r="O48" s="221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87</v>
      </c>
      <c r="J49" s="10">
        <v>100</v>
      </c>
      <c r="K49" s="11">
        <f t="shared" si="1"/>
        <v>100</v>
      </c>
      <c r="L49" s="216"/>
      <c r="M49" s="218"/>
      <c r="N49" s="242"/>
      <c r="O49" s="221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100</v>
      </c>
      <c r="K50" s="11">
        <f>IF(J50/I50*100&gt;100,100,J50/I50*100)</f>
        <v>100</v>
      </c>
      <c r="L50" s="216"/>
      <c r="M50" s="218"/>
      <c r="N50" s="242"/>
      <c r="O50" s="221"/>
    </row>
    <row r="51" spans="1:15" ht="31.5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0.44</v>
      </c>
      <c r="J51" s="10">
        <v>0.44</v>
      </c>
      <c r="K51" s="11">
        <f t="shared" si="1"/>
        <v>100</v>
      </c>
      <c r="L51" s="11">
        <f>K51</f>
        <v>100</v>
      </c>
      <c r="M51" s="218"/>
      <c r="N51" s="242"/>
      <c r="O51" s="221"/>
    </row>
    <row r="52" spans="1:15" ht="66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31.5" hidden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68.25" customHeight="1" x14ac:dyDescent="0.25">
      <c r="A56" s="211">
        <v>10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>
        <v>100</v>
      </c>
      <c r="J56" s="10">
        <v>100</v>
      </c>
      <c r="K56" s="11">
        <f>IF(J56/I56*100&gt;100,100,J56/I56*100)</f>
        <v>100</v>
      </c>
      <c r="L56" s="216">
        <f>(K56+K57+K58)/3</f>
        <v>100</v>
      </c>
      <c r="M56" s="222">
        <f>(L56+L59)/2</f>
        <v>98.31845712464137</v>
      </c>
      <c r="N56" s="242"/>
      <c r="O56" s="221"/>
    </row>
    <row r="57" spans="1:15" ht="69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>
        <v>87</v>
      </c>
      <c r="J57" s="10">
        <v>100</v>
      </c>
      <c r="K57" s="11">
        <f>IF(J57/I57*100&gt;100,100,J57/I57*100)</f>
        <v>100</v>
      </c>
      <c r="L57" s="216"/>
      <c r="M57" s="218"/>
      <c r="N57" s="242"/>
      <c r="O57" s="221"/>
    </row>
    <row r="58" spans="1:15" ht="82.5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>
        <v>100</v>
      </c>
      <c r="J58" s="10">
        <v>100</v>
      </c>
      <c r="K58" s="11">
        <f>IF(J58/I58*100&gt;100,100,J58/I58*100)</f>
        <v>100</v>
      </c>
      <c r="L58" s="216"/>
      <c r="M58" s="218"/>
      <c r="N58" s="242"/>
      <c r="O58" s="221"/>
    </row>
    <row r="59" spans="1:15" ht="31.5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>
        <v>188.22</v>
      </c>
      <c r="J59" s="10">
        <v>181.89</v>
      </c>
      <c r="K59" s="11">
        <f>IF(J59/I59*100&gt;100,100,J59/I59*100)</f>
        <v>96.636914249282739</v>
      </c>
      <c r="L59" s="11">
        <f>K59</f>
        <v>96.636914249282739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12.7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customHeight="1" x14ac:dyDescent="0.25">
      <c r="A76" s="211">
        <v>11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100</v>
      </c>
      <c r="M76" s="222">
        <f>(L76+L79)/2</f>
        <v>100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87</v>
      </c>
      <c r="J77" s="10">
        <v>100</v>
      </c>
      <c r="K77" s="11">
        <f t="shared" si="1"/>
        <v>100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100</v>
      </c>
      <c r="K78" s="11">
        <f>IF(J78/I78*100&gt;100,100,J78/I78*100)</f>
        <v>100</v>
      </c>
      <c r="L78" s="216"/>
      <c r="M78" s="218"/>
      <c r="N78" s="242"/>
      <c r="O78" s="221"/>
    </row>
    <row r="79" spans="1:15" ht="32.450000000000003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188.11</v>
      </c>
      <c r="J79" s="10">
        <v>193.44</v>
      </c>
      <c r="K79" s="11">
        <f t="shared" si="1"/>
        <v>100</v>
      </c>
      <c r="L79" s="11">
        <f>K79</f>
        <v>100</v>
      </c>
      <c r="M79" s="218"/>
      <c r="N79" s="242"/>
      <c r="O79" s="221"/>
    </row>
    <row r="80" spans="1:15" ht="66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9" customHeight="1" x14ac:dyDescent="0.25">
      <c r="A84" s="211">
        <v>12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>
        <v>100</v>
      </c>
      <c r="J84" s="10">
        <v>100</v>
      </c>
      <c r="K84" s="11">
        <f>IF(J84/I84*100&gt;100,100,J84/I84*100)</f>
        <v>100</v>
      </c>
      <c r="L84" s="224">
        <f>(K84+K85+K86)/3</f>
        <v>100</v>
      </c>
      <c r="M84" s="222">
        <f>(L84+L87)/2</f>
        <v>100</v>
      </c>
      <c r="N84" s="242"/>
      <c r="O84" s="221"/>
    </row>
    <row r="85" spans="1:15" ht="68.25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>
        <v>98</v>
      </c>
      <c r="J85" s="10">
        <v>100</v>
      </c>
      <c r="K85" s="11">
        <f>IF(J85/I85*100&gt;100,100,J85/I85*100)</f>
        <v>100</v>
      </c>
      <c r="L85" s="225"/>
      <c r="M85" s="218"/>
      <c r="N85" s="242"/>
      <c r="O85" s="221"/>
    </row>
    <row r="86" spans="1:15" ht="67.5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>
        <v>100</v>
      </c>
      <c r="J86" s="10">
        <v>100</v>
      </c>
      <c r="K86" s="11">
        <f>IF(J86/I86*100&gt;100,100,J86/I86*100)</f>
        <v>100</v>
      </c>
      <c r="L86" s="225"/>
      <c r="M86" s="218"/>
      <c r="N86" s="242"/>
      <c r="O86" s="221"/>
    </row>
    <row r="87" spans="1:15" ht="36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>
        <v>0.33</v>
      </c>
      <c r="J87" s="10">
        <v>0.33</v>
      </c>
      <c r="K87" s="11">
        <f>IF(J87/I87*100&gt;100,100,J87/I87*100)</f>
        <v>100</v>
      </c>
      <c r="L87" s="11">
        <f>K87</f>
        <v>100</v>
      </c>
      <c r="M87" s="218"/>
      <c r="N87" s="242"/>
      <c r="O87" s="221"/>
    </row>
    <row r="88" spans="1:15" ht="67.5" customHeight="1" x14ac:dyDescent="0.25">
      <c r="A88" s="211">
        <v>13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>
        <v>100</v>
      </c>
      <c r="J88" s="10">
        <v>100</v>
      </c>
      <c r="K88" s="11">
        <f t="shared" si="1"/>
        <v>100</v>
      </c>
      <c r="L88" s="216">
        <f>(K88+K89+K90)/3</f>
        <v>100</v>
      </c>
      <c r="M88" s="222">
        <f>(L88+L91)/2</f>
        <v>100</v>
      </c>
      <c r="N88" s="242"/>
      <c r="O88" s="221"/>
    </row>
    <row r="89" spans="1:15" ht="69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>
        <v>98</v>
      </c>
      <c r="J89" s="10">
        <v>100</v>
      </c>
      <c r="K89" s="11">
        <f t="shared" si="1"/>
        <v>100</v>
      </c>
      <c r="L89" s="216"/>
      <c r="M89" s="218"/>
      <c r="N89" s="242"/>
      <c r="O89" s="221"/>
    </row>
    <row r="90" spans="1:15" ht="66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>
        <v>100</v>
      </c>
      <c r="J90" s="10">
        <v>100</v>
      </c>
      <c r="K90" s="11">
        <f>IF(J90/I90*100&gt;100,100,J90/I90*100)</f>
        <v>100</v>
      </c>
      <c r="L90" s="216"/>
      <c r="M90" s="218"/>
      <c r="N90" s="242"/>
      <c r="O90" s="221"/>
    </row>
    <row r="91" spans="1:15" ht="31.5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>
        <v>0.56000000000000005</v>
      </c>
      <c r="J91" s="10">
        <v>0.56000000000000005</v>
      </c>
      <c r="K91" s="11">
        <f t="shared" si="1"/>
        <v>100</v>
      </c>
      <c r="L91" s="11">
        <f>K91</f>
        <v>100</v>
      </c>
      <c r="M91" s="218"/>
      <c r="N91" s="242"/>
      <c r="O91" s="221"/>
    </row>
    <row r="92" spans="1:15" ht="69.75" customHeight="1" x14ac:dyDescent="0.25">
      <c r="A92" s="211">
        <v>14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>
        <v>100</v>
      </c>
      <c r="J92" s="10">
        <v>100</v>
      </c>
      <c r="K92" s="11">
        <f t="shared" si="1"/>
        <v>100</v>
      </c>
      <c r="L92" s="224">
        <f>(K92+K93+K94)/3</f>
        <v>100</v>
      </c>
      <c r="M92" s="222">
        <f>(L92+L95)/2</f>
        <v>100</v>
      </c>
      <c r="N92" s="242"/>
      <c r="O92" s="221"/>
    </row>
    <row r="93" spans="1:15" ht="66.75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>
        <v>98</v>
      </c>
      <c r="J93" s="10">
        <v>100</v>
      </c>
      <c r="K93" s="11">
        <f t="shared" si="1"/>
        <v>100</v>
      </c>
      <c r="L93" s="225"/>
      <c r="M93" s="218"/>
      <c r="N93" s="242"/>
      <c r="O93" s="221"/>
    </row>
    <row r="94" spans="1:15" ht="67.5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>
        <v>100</v>
      </c>
      <c r="J94" s="10">
        <v>100</v>
      </c>
      <c r="K94" s="11">
        <f>IF(J94/I94*100&gt;100,100,J94/I94*100)</f>
        <v>100</v>
      </c>
      <c r="L94" s="225"/>
      <c r="M94" s="218"/>
      <c r="N94" s="242"/>
      <c r="O94" s="221"/>
    </row>
    <row r="95" spans="1:15" ht="33.75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>
        <v>0.56000000000000005</v>
      </c>
      <c r="J95" s="10">
        <v>0.56000000000000005</v>
      </c>
      <c r="K95" s="11">
        <f t="shared" si="1"/>
        <v>100</v>
      </c>
      <c r="L95" s="11">
        <f>K95</f>
        <v>100</v>
      </c>
      <c r="M95" s="218"/>
      <c r="N95" s="242"/>
      <c r="O95" s="221"/>
    </row>
    <row r="96" spans="1:15" ht="0.7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customHeight="1" x14ac:dyDescent="0.25">
      <c r="A100" s="211">
        <v>15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>
        <v>100</v>
      </c>
      <c r="J100" s="10">
        <v>100</v>
      </c>
      <c r="K100" s="11">
        <f t="shared" si="1"/>
        <v>100</v>
      </c>
      <c r="L100" s="216">
        <f>(K100+K101+K102)/3</f>
        <v>100</v>
      </c>
      <c r="M100" s="222">
        <f>(L100+L103)/2</f>
        <v>99.248204667863547</v>
      </c>
      <c r="N100" s="242"/>
      <c r="O100" s="221"/>
    </row>
    <row r="101" spans="1:15" ht="69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>
        <v>98</v>
      </c>
      <c r="J101" s="10">
        <v>100</v>
      </c>
      <c r="K101" s="11">
        <f t="shared" si="1"/>
        <v>100</v>
      </c>
      <c r="L101" s="216"/>
      <c r="M101" s="218"/>
      <c r="N101" s="242"/>
      <c r="O101" s="221"/>
    </row>
    <row r="102" spans="1:15" ht="66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>
        <v>100</v>
      </c>
      <c r="J102" s="10">
        <v>100</v>
      </c>
      <c r="K102" s="11">
        <f>IF(J102/I102*100&gt;100,100,J102/I102*100)</f>
        <v>100</v>
      </c>
      <c r="L102" s="216"/>
      <c r="M102" s="218"/>
      <c r="N102" s="242"/>
      <c r="O102" s="221"/>
    </row>
    <row r="103" spans="1:15" ht="26.25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>
        <v>44.56</v>
      </c>
      <c r="J103" s="10">
        <v>43.89</v>
      </c>
      <c r="K103" s="11">
        <f t="shared" si="1"/>
        <v>98.496409335727108</v>
      </c>
      <c r="L103" s="11">
        <f>K103</f>
        <v>98.496409335727108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16</v>
      </c>
      <c r="B112" s="239"/>
      <c r="C112" s="219" t="s">
        <v>84</v>
      </c>
      <c r="D112" s="220" t="s">
        <v>137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100</v>
      </c>
      <c r="M112" s="222">
        <f>(L112+L115)/2</f>
        <v>100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100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30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27.22</v>
      </c>
      <c r="J115" s="10">
        <v>28.22</v>
      </c>
      <c r="K115" s="11">
        <f t="shared" si="1"/>
        <v>100</v>
      </c>
      <c r="L115" s="11">
        <f>K115</f>
        <v>100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17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61.6</v>
      </c>
      <c r="J124" s="10">
        <v>60.8</v>
      </c>
      <c r="K124" s="23">
        <f t="shared" si="1"/>
        <v>98.701298701298697</v>
      </c>
      <c r="L124" s="216">
        <f>(K124+K125+K126)/3</f>
        <v>99.567099567099561</v>
      </c>
      <c r="M124" s="217">
        <f>(L124+L127)/2</f>
        <v>99.783549783549773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6</v>
      </c>
      <c r="J125" s="10">
        <v>7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77.599999999999994</v>
      </c>
      <c r="K126" s="23">
        <f t="shared" si="1"/>
        <v>100</v>
      </c>
      <c r="L126" s="216"/>
      <c r="M126" s="218"/>
      <c r="N126" s="242"/>
      <c r="O126" s="221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42136</v>
      </c>
      <c r="J127" s="10">
        <v>42136</v>
      </c>
      <c r="K127" s="23">
        <f t="shared" si="1"/>
        <v>100</v>
      </c>
      <c r="L127" s="23">
        <f>K127</f>
        <v>100</v>
      </c>
      <c r="M127" s="218"/>
      <c r="N127" s="242"/>
      <c r="O127" s="221"/>
    </row>
    <row r="128" spans="1:15" ht="81" customHeight="1" x14ac:dyDescent="0.25">
      <c r="A128" s="211">
        <v>18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>
        <v>11</v>
      </c>
      <c r="J128" s="10">
        <v>16.600000000000001</v>
      </c>
      <c r="K128" s="23">
        <f t="shared" ref="K128:K147" si="2">IF(J128/I128*100&gt;100,100,J128/I128*100)</f>
        <v>100</v>
      </c>
      <c r="L128" s="216">
        <f>(K128+K129+K130)/3</f>
        <v>94.827586206896555</v>
      </c>
      <c r="M128" s="217">
        <f>(L128+L131)/2</f>
        <v>97.413793103448285</v>
      </c>
      <c r="N128" s="242"/>
      <c r="O128" s="221"/>
    </row>
    <row r="129" spans="1:15" ht="83.25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>
        <v>5.8</v>
      </c>
      <c r="J129" s="10">
        <v>4.9000000000000004</v>
      </c>
      <c r="K129" s="23">
        <f t="shared" si="2"/>
        <v>84.482758620689665</v>
      </c>
      <c r="L129" s="216"/>
      <c r="M129" s="218"/>
      <c r="N129" s="242"/>
      <c r="O129" s="221"/>
    </row>
    <row r="130" spans="1:15" ht="66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>
        <v>100</v>
      </c>
      <c r="J130" s="10">
        <v>100</v>
      </c>
      <c r="K130" s="23">
        <f t="shared" si="2"/>
        <v>100</v>
      </c>
      <c r="L130" s="216"/>
      <c r="M130" s="218"/>
      <c r="N130" s="242"/>
      <c r="O130" s="221"/>
    </row>
    <row r="131" spans="1:15" ht="31.5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>
        <v>8160</v>
      </c>
      <c r="J131" s="10">
        <v>8160</v>
      </c>
      <c r="K131" s="23">
        <f t="shared" si="2"/>
        <v>100</v>
      </c>
      <c r="L131" s="23">
        <f>K131</f>
        <v>100</v>
      </c>
      <c r="M131" s="218"/>
      <c r="N131" s="242"/>
      <c r="O131" s="221"/>
    </row>
    <row r="132" spans="1:15" ht="84" customHeight="1" x14ac:dyDescent="0.25">
      <c r="A132" s="211">
        <v>19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27</v>
      </c>
      <c r="J132" s="10">
        <v>27</v>
      </c>
      <c r="K132" s="23">
        <f t="shared" si="2"/>
        <v>100</v>
      </c>
      <c r="L132" s="216">
        <f>(K132+K133+K134)/3</f>
        <v>100</v>
      </c>
      <c r="M132" s="217">
        <f>(L132+L135)/2</f>
        <v>100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1</v>
      </c>
      <c r="J133" s="10">
        <v>1.5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100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3520</v>
      </c>
      <c r="J135" s="10">
        <v>3520</v>
      </c>
      <c r="K135" s="23">
        <f t="shared" si="2"/>
        <v>100</v>
      </c>
      <c r="L135" s="23">
        <f>K135</f>
        <v>100</v>
      </c>
      <c r="M135" s="218"/>
      <c r="N135" s="242"/>
      <c r="O135" s="221"/>
    </row>
    <row r="136" spans="1:15" ht="82.5" customHeight="1" x14ac:dyDescent="0.25">
      <c r="A136" s="211">
        <v>20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45</v>
      </c>
      <c r="J136" s="10">
        <v>45</v>
      </c>
      <c r="K136" s="23">
        <f t="shared" si="2"/>
        <v>100</v>
      </c>
      <c r="L136" s="216">
        <f>(K136+K137+K138)/3</f>
        <v>98.666666666666671</v>
      </c>
      <c r="M136" s="217">
        <f>(L136+L139)/2</f>
        <v>99.333333333333343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12.5</v>
      </c>
      <c r="J137" s="10">
        <v>12</v>
      </c>
      <c r="K137" s="23">
        <f t="shared" si="2"/>
        <v>96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100</v>
      </c>
      <c r="J138" s="10">
        <v>100</v>
      </c>
      <c r="K138" s="23">
        <f t="shared" si="2"/>
        <v>100</v>
      </c>
      <c r="L138" s="216"/>
      <c r="M138" s="218"/>
      <c r="N138" s="242"/>
      <c r="O138" s="221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6304</v>
      </c>
      <c r="J139" s="10">
        <v>6304</v>
      </c>
      <c r="K139" s="23">
        <f t="shared" si="2"/>
        <v>100</v>
      </c>
      <c r="L139" s="23">
        <f>K139</f>
        <v>100</v>
      </c>
      <c r="M139" s="218"/>
      <c r="N139" s="242"/>
      <c r="O139" s="221"/>
    </row>
    <row r="140" spans="1:15" ht="80.25" customHeight="1" x14ac:dyDescent="0.25">
      <c r="A140" s="211">
        <v>21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30.2</v>
      </c>
      <c r="J140" s="10">
        <v>30.2</v>
      </c>
      <c r="K140" s="23">
        <f t="shared" si="2"/>
        <v>100</v>
      </c>
      <c r="L140" s="216">
        <f>(K140+K141+K142)/3</f>
        <v>92.743764172335602</v>
      </c>
      <c r="M140" s="217">
        <f>(L140+L143)/2</f>
        <v>96.371882086167801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14.7</v>
      </c>
      <c r="J141" s="10">
        <v>11.5</v>
      </c>
      <c r="K141" s="23">
        <f t="shared" si="2"/>
        <v>78.231292517006807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76</v>
      </c>
      <c r="J142" s="10">
        <v>87.8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21825</v>
      </c>
      <c r="J143" s="10">
        <v>21825</v>
      </c>
      <c r="K143" s="23">
        <f t="shared" si="2"/>
        <v>100</v>
      </c>
      <c r="L143" s="23">
        <f>K143</f>
        <v>100</v>
      </c>
      <c r="M143" s="218"/>
      <c r="N143" s="243"/>
      <c r="O143" s="221"/>
    </row>
    <row r="144" spans="1:15" ht="80.25" customHeight="1" x14ac:dyDescent="0.25">
      <c r="A144" s="211">
        <v>22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18.5</v>
      </c>
      <c r="J144" s="10">
        <v>18.899999999999999</v>
      </c>
      <c r="K144" s="23">
        <f t="shared" si="2"/>
        <v>100</v>
      </c>
      <c r="L144" s="216">
        <f>(K144+K145+K146)/3</f>
        <v>100</v>
      </c>
      <c r="M144" s="217">
        <f>(L144+L147)/2</f>
        <v>100</v>
      </c>
      <c r="N144" s="243"/>
      <c r="O144" s="221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7</v>
      </c>
      <c r="J145" s="10">
        <v>7.1</v>
      </c>
      <c r="K145" s="23">
        <f t="shared" si="2"/>
        <v>100</v>
      </c>
      <c r="L145" s="216"/>
      <c r="M145" s="218"/>
      <c r="N145" s="243"/>
      <c r="O145" s="221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80</v>
      </c>
      <c r="J146" s="10">
        <v>100</v>
      </c>
      <c r="K146" s="23">
        <f t="shared" si="2"/>
        <v>100</v>
      </c>
      <c r="L146" s="216"/>
      <c r="M146" s="218"/>
      <c r="N146" s="243"/>
      <c r="O146" s="221"/>
    </row>
    <row r="147" spans="1:15" ht="31.5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>
        <v>6100</v>
      </c>
      <c r="J147" s="10">
        <v>6100</v>
      </c>
      <c r="K147" s="23">
        <f t="shared" si="2"/>
        <v>100</v>
      </c>
      <c r="L147" s="23">
        <f>K147</f>
        <v>100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</row>
    <row r="152" spans="1:15" ht="19.5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9.5" customHeight="1" x14ac:dyDescent="0.25"/>
    <row r="154" spans="1:15" ht="19.5" customHeight="1" x14ac:dyDescent="0.25">
      <c r="B154" s="28" t="s">
        <v>107</v>
      </c>
    </row>
    <row r="155" spans="1:15" ht="19.5" customHeight="1" x14ac:dyDescent="0.25">
      <c r="B155" s="28" t="s">
        <v>108</v>
      </c>
    </row>
    <row r="156" spans="1:15" ht="19.5" customHeight="1" x14ac:dyDescent="0.25"/>
    <row r="157" spans="1:15" ht="19.5" customHeight="1" x14ac:dyDescent="0.25"/>
    <row r="158" spans="1:15" ht="19.5" customHeight="1" x14ac:dyDescent="0.25"/>
    <row r="159" spans="1:15" ht="19.5" customHeight="1" x14ac:dyDescent="0.25">
      <c r="D159" s="34" t="s">
        <v>109</v>
      </c>
    </row>
    <row r="160" spans="1:15" ht="19.5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324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86.25" customHeight="1" x14ac:dyDescent="0.25">
      <c r="A4" s="259">
        <v>1</v>
      </c>
      <c r="B4" s="427" t="s">
        <v>325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>
        <v>15</v>
      </c>
      <c r="J4" s="39">
        <v>11.5</v>
      </c>
      <c r="K4" s="166">
        <f>IF(I4/J4*100&gt;100,100,I4/J4*100)</f>
        <v>100</v>
      </c>
      <c r="L4" s="430">
        <f>(K4+K5+K6)/3</f>
        <v>100</v>
      </c>
      <c r="M4" s="258">
        <f>(L4+L7)/2</f>
        <v>100</v>
      </c>
      <c r="N4" s="431" t="s">
        <v>23</v>
      </c>
      <c r="O4" s="434"/>
    </row>
    <row r="5" spans="1:15" ht="69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>
        <v>100</v>
      </c>
      <c r="J5" s="39">
        <v>100</v>
      </c>
      <c r="K5" s="42">
        <f t="shared" ref="K5:K49" si="0">IF(J5/I5*100&gt;100,100,J5/I5*100)</f>
        <v>100</v>
      </c>
      <c r="L5" s="255"/>
      <c r="M5" s="264"/>
      <c r="N5" s="432"/>
      <c r="O5" s="408"/>
    </row>
    <row r="6" spans="1:15" ht="85.5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>
        <v>55</v>
      </c>
      <c r="J6" s="39">
        <v>72.7</v>
      </c>
      <c r="K6" s="42">
        <f t="shared" si="0"/>
        <v>100</v>
      </c>
      <c r="L6" s="255"/>
      <c r="M6" s="264"/>
      <c r="N6" s="432"/>
      <c r="O6" s="408"/>
    </row>
    <row r="7" spans="1:15" ht="31.5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>
        <v>9</v>
      </c>
      <c r="J7" s="39">
        <v>9</v>
      </c>
      <c r="K7" s="42">
        <f t="shared" si="0"/>
        <v>100</v>
      </c>
      <c r="L7" s="42">
        <f>K7</f>
        <v>100</v>
      </c>
      <c r="M7" s="264"/>
      <c r="N7" s="432"/>
      <c r="O7" s="409"/>
    </row>
    <row r="8" spans="1:15" ht="40.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hidden="1" customHeight="1" x14ac:dyDescent="0.25">
      <c r="A16" s="245">
        <v>4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/>
      <c r="J16" s="39"/>
      <c r="K16" s="40" t="e">
        <f>IF(I16/J16*100&gt;100,100,I16/J16*100)</f>
        <v>#DIV/0!</v>
      </c>
      <c r="L16" s="254" t="e">
        <f>(K16+K17+K18)/3</f>
        <v>#DIV/0!</v>
      </c>
      <c r="M16" s="263" t="e">
        <f>(L16+L19)/2</f>
        <v>#DIV/0!</v>
      </c>
      <c r="N16" s="432"/>
      <c r="O16" s="410"/>
    </row>
    <row r="17" spans="1:15" ht="68.25" hidden="1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/>
      <c r="J17" s="39"/>
      <c r="K17" s="42" t="e">
        <f t="shared" si="0"/>
        <v>#DIV/0!</v>
      </c>
      <c r="L17" s="255"/>
      <c r="M17" s="264"/>
      <c r="N17" s="432"/>
      <c r="O17" s="408"/>
    </row>
    <row r="18" spans="1:15" ht="84" hidden="1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/>
      <c r="J18" s="39"/>
      <c r="K18" s="42" t="e">
        <f t="shared" si="0"/>
        <v>#DIV/0!</v>
      </c>
      <c r="L18" s="255"/>
      <c r="M18" s="264"/>
      <c r="N18" s="432"/>
      <c r="O18" s="408"/>
    </row>
    <row r="19" spans="1:15" ht="30.75" hidden="1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/>
      <c r="J19" s="39"/>
      <c r="K19" s="42" t="e">
        <f>IF(J19/I19*100&gt;100,100,J19/I19*100)</f>
        <v>#DIV/0!</v>
      </c>
      <c r="L19" s="42" t="e">
        <f>K19</f>
        <v>#DIV/0!</v>
      </c>
      <c r="M19" s="264"/>
      <c r="N19" s="432"/>
      <c r="O19" s="409"/>
    </row>
    <row r="20" spans="1:15" ht="84.7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customHeight="1" x14ac:dyDescent="0.25">
      <c r="A24" s="245">
        <v>2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>
        <v>15</v>
      </c>
      <c r="J24" s="39">
        <v>24.9</v>
      </c>
      <c r="K24" s="40">
        <f>IF(I24/J24*100&gt;100,100,I24/J24*100)</f>
        <v>60.24096385542169</v>
      </c>
      <c r="L24" s="254">
        <f>(K24+K25+K26)/3</f>
        <v>86.746987951807228</v>
      </c>
      <c r="M24" s="263">
        <f>(L24+L27)/2</f>
        <v>93.373493975903614</v>
      </c>
      <c r="N24" s="432"/>
      <c r="O24" s="410"/>
    </row>
    <row r="25" spans="1:15" ht="68.25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>
        <v>100</v>
      </c>
      <c r="J25" s="39">
        <v>100</v>
      </c>
      <c r="K25" s="42">
        <f t="shared" si="0"/>
        <v>100</v>
      </c>
      <c r="L25" s="255"/>
      <c r="M25" s="264"/>
      <c r="N25" s="432"/>
      <c r="O25" s="408"/>
    </row>
    <row r="26" spans="1:15" ht="83.25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>
        <v>55</v>
      </c>
      <c r="J26" s="39">
        <v>72.7</v>
      </c>
      <c r="K26" s="42">
        <f t="shared" si="0"/>
        <v>100</v>
      </c>
      <c r="L26" s="255"/>
      <c r="M26" s="264"/>
      <c r="N26" s="432"/>
      <c r="O26" s="408"/>
    </row>
    <row r="27" spans="1:15" ht="34.5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>
        <v>1</v>
      </c>
      <c r="J27" s="39">
        <v>1</v>
      </c>
      <c r="K27" s="42">
        <f t="shared" si="0"/>
        <v>100</v>
      </c>
      <c r="L27" s="42">
        <f>K27</f>
        <v>100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3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7.5</v>
      </c>
      <c r="K32" s="40">
        <f>IF(I32/J32*100&gt;100,100,I32/J32*100)</f>
        <v>100</v>
      </c>
      <c r="L32" s="254">
        <f>(K32+K33+K34)/3</f>
        <v>100</v>
      </c>
      <c r="M32" s="263">
        <f>(L32+L35)/2</f>
        <v>100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100</v>
      </c>
      <c r="K33" s="42">
        <f t="shared" si="0"/>
        <v>100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72.7</v>
      </c>
      <c r="K34" s="42">
        <f t="shared" si="0"/>
        <v>100</v>
      </c>
      <c r="L34" s="255"/>
      <c r="M34" s="264"/>
      <c r="N34" s="432"/>
      <c r="O34" s="408"/>
    </row>
    <row r="35" spans="1:15" ht="34.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295.67</v>
      </c>
      <c r="J35" s="39">
        <v>295.67</v>
      </c>
      <c r="K35" s="42">
        <f t="shared" si="0"/>
        <v>100</v>
      </c>
      <c r="L35" s="42">
        <f>K35</f>
        <v>100</v>
      </c>
      <c r="M35" s="264"/>
      <c r="N35" s="432"/>
      <c r="O35" s="409"/>
    </row>
    <row r="36" spans="1:15" ht="0.75" hidden="1" customHeight="1" x14ac:dyDescent="0.25">
      <c r="A36" s="259">
        <v>9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/>
      <c r="J36" s="39"/>
      <c r="K36" s="40" t="e">
        <f>IF(I36/J36*100&gt;100,100,I36/J36*100)</f>
        <v>#DIV/0!</v>
      </c>
      <c r="L36" s="254" t="e">
        <f>(K36+K37+K38)/3</f>
        <v>#DIV/0!</v>
      </c>
      <c r="M36" s="263" t="e">
        <f>(L36+L39)/2</f>
        <v>#DIV/0!</v>
      </c>
      <c r="N36" s="432"/>
      <c r="O36" s="411"/>
    </row>
    <row r="37" spans="1:15" ht="67.5" hidden="1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/>
      <c r="J37" s="39"/>
      <c r="K37" s="42" t="e">
        <f t="shared" si="0"/>
        <v>#DIV/0!</v>
      </c>
      <c r="L37" s="255"/>
      <c r="M37" s="264"/>
      <c r="N37" s="432"/>
      <c r="O37" s="412"/>
    </row>
    <row r="38" spans="1:15" ht="82.5" hidden="1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/>
      <c r="J38" s="39"/>
      <c r="K38" s="42" t="e">
        <f t="shared" si="0"/>
        <v>#DIV/0!</v>
      </c>
      <c r="L38" s="255"/>
      <c r="M38" s="264"/>
      <c r="N38" s="432"/>
      <c r="O38" s="412"/>
    </row>
    <row r="39" spans="1:15" ht="35.25" hidden="1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/>
      <c r="J39" s="39"/>
      <c r="K39" s="42" t="e">
        <f t="shared" si="0"/>
        <v>#DIV/0!</v>
      </c>
      <c r="L39" s="42" t="e">
        <f>K39</f>
        <v>#DIV/0!</v>
      </c>
      <c r="M39" s="264"/>
      <c r="N39" s="432"/>
      <c r="O39" s="413"/>
    </row>
    <row r="40" spans="1:15" ht="82.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4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4.9000000000000004</v>
      </c>
      <c r="K44" s="40">
        <f>IF(I44/J44*100&gt;100,100,I44/J44*100)</f>
        <v>100</v>
      </c>
      <c r="L44" s="254">
        <f>(K44+K45+K46)/3</f>
        <v>100</v>
      </c>
      <c r="M44" s="263">
        <f>(L44+L47)/2</f>
        <v>100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100</v>
      </c>
      <c r="K45" s="42">
        <f t="shared" si="0"/>
        <v>100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72.7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17.670000000000002</v>
      </c>
      <c r="J47" s="39">
        <v>17.670000000000002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81.75" customHeight="1" x14ac:dyDescent="0.25">
      <c r="A48" s="245">
        <v>5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7.2</v>
      </c>
      <c r="K48" s="40">
        <f>IF(I48/J48*100&gt;100,100,I48/J48*100)</f>
        <v>100</v>
      </c>
      <c r="L48" s="254">
        <f>(K48+K49+K50)/3</f>
        <v>100</v>
      </c>
      <c r="M48" s="263">
        <f>(L48+L51)/2</f>
        <v>100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100</v>
      </c>
      <c r="K49" s="42">
        <f t="shared" si="0"/>
        <v>100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72.7</v>
      </c>
      <c r="K50" s="42">
        <f>IF(J50/I50*100&gt;100,100,J50/I50*100)</f>
        <v>100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6.33</v>
      </c>
      <c r="J51" s="39">
        <v>6.33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6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6.3</v>
      </c>
      <c r="K52" s="40">
        <f>IF(I52/J52*100&gt;100,100,I52/J52*100)</f>
        <v>100</v>
      </c>
      <c r="L52" s="254">
        <f>(K52+K53+K54)/3</f>
        <v>100</v>
      </c>
      <c r="M52" s="263">
        <f>(L52+L55)/2</f>
        <v>100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100</v>
      </c>
      <c r="K53" s="42">
        <f>IF(J53/I53*100&gt;100,100,J53/I53*100)</f>
        <v>100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72.7</v>
      </c>
      <c r="K54" s="42">
        <f>IF(J54/I54*100&gt;100,100,J54/I54*100)</f>
        <v>100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22</v>
      </c>
      <c r="J55" s="39">
        <v>22</v>
      </c>
      <c r="K55" s="42">
        <f>IF(J55/I55*100&gt;100,100,J55/I55*100)</f>
        <v>100</v>
      </c>
      <c r="L55" s="42">
        <f>K55</f>
        <v>100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7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100</v>
      </c>
      <c r="K60" s="42">
        <f>IF(J60/I60*100&gt;100,100,J60/I60*100)</f>
        <v>100</v>
      </c>
      <c r="L60" s="254">
        <f>(K60+K61+K62)/3</f>
        <v>86.746987951807228</v>
      </c>
      <c r="M60" s="256">
        <f>(L60+L63)/2</f>
        <v>93.373493975903614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24.9</v>
      </c>
      <c r="K61" s="40">
        <f>IF(I61/J61*100&gt;100,100,I61/J61*100)</f>
        <v>60.24096385542169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1</v>
      </c>
      <c r="J63" s="39">
        <v>1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0.7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8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100</v>
      </c>
      <c r="K68" s="42">
        <f>IF(J68/I68*100&gt;100,100,J68/I68*100)</f>
        <v>100</v>
      </c>
      <c r="L68" s="254">
        <f>(K68+K69+K70)/3</f>
        <v>100</v>
      </c>
      <c r="M68" s="256">
        <f>(L68+L71)/2</f>
        <v>100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4.9000000000000004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17.670000000000002</v>
      </c>
      <c r="J71" s="39">
        <v>17.670000000000002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9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100</v>
      </c>
      <c r="K72" s="42">
        <f>IF(J72/I72*100&gt;100,100,J72/I72*100)</f>
        <v>100</v>
      </c>
      <c r="L72" s="254">
        <f>(K72+K73+K74)/3</f>
        <v>100</v>
      </c>
      <c r="M72" s="256">
        <f>(L72+L75)/2</f>
        <v>100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7.6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0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304.67</v>
      </c>
      <c r="J75" s="39">
        <v>304.67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68.25" hidden="1" customHeight="1" x14ac:dyDescent="0.25">
      <c r="A76" s="259">
        <v>19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/>
      <c r="J76" s="39"/>
      <c r="K76" s="42" t="e">
        <f>IF(J76/I76*100&gt;100,100,J76/I76*100)</f>
        <v>#DIV/0!</v>
      </c>
      <c r="L76" s="254" t="e">
        <f>(K76+K77+K78)/3</f>
        <v>#DIV/0!</v>
      </c>
      <c r="M76" s="256" t="e">
        <f>(L76+L79)/2</f>
        <v>#DIV/0!</v>
      </c>
      <c r="N76" s="415"/>
      <c r="O76" s="411"/>
    </row>
    <row r="77" spans="1:15" ht="84" hidden="1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/>
      <c r="J77" s="39"/>
      <c r="K77" s="40" t="e">
        <f>IF(I77/J77*100&gt;100,100,I77/J77*100)</f>
        <v>#DIV/0!</v>
      </c>
      <c r="L77" s="255"/>
      <c r="M77" s="257"/>
      <c r="N77" s="415"/>
      <c r="O77" s="412"/>
    </row>
    <row r="78" spans="1:15" ht="50.25" hidden="1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/>
      <c r="J78" s="39"/>
      <c r="K78" s="42" t="e">
        <f>IF(J78/I78*100&gt;100,100,J78/I78*100)</f>
        <v>#DIV/0!</v>
      </c>
      <c r="L78" s="255"/>
      <c r="M78" s="257"/>
      <c r="N78" s="415"/>
      <c r="O78" s="412"/>
    </row>
    <row r="79" spans="1:15" ht="32.25" hidden="1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/>
      <c r="J79" s="39"/>
      <c r="K79" s="42" t="e">
        <f>IF(J79/I79*100&gt;100,100,J79/I79*100)</f>
        <v>#DIV/0!</v>
      </c>
      <c r="L79" s="42" t="e">
        <f>K79</f>
        <v>#DIV/0!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10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100</v>
      </c>
      <c r="K88" s="42">
        <f>IF(J88/I88*100&gt;100,100,J88/I88*100)</f>
        <v>100</v>
      </c>
      <c r="L88" s="216">
        <f>(K88+K89+K90)/3</f>
        <v>100</v>
      </c>
      <c r="M88" s="275">
        <f>(L88+L91)/2</f>
        <v>100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7.2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6.33</v>
      </c>
      <c r="J91" s="39">
        <v>6.33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11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100</v>
      </c>
      <c r="K92" s="11">
        <f>IF(J92/I92*100&gt;100,100,J92/I92*100)</f>
        <v>100</v>
      </c>
      <c r="L92" s="216">
        <f>(K92+K93+K94)/3</f>
        <v>100</v>
      </c>
      <c r="M92" s="275">
        <f>(L92+L95)/2</f>
        <v>100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6.3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22</v>
      </c>
      <c r="J95" s="39">
        <v>22</v>
      </c>
      <c r="K95" s="11">
        <f>IF(J95/I95*100&gt;100,100,J95/I95*100)</f>
        <v>100</v>
      </c>
      <c r="L95" s="11">
        <f>K95</f>
        <v>100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55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zoomScale="70" zoomScaleNormal="70" workbookViewId="0">
      <selection activeCell="C2" sqref="C2"/>
    </sheetView>
  </sheetViews>
  <sheetFormatPr defaultRowHeight="26.25" x14ac:dyDescent="0.4"/>
  <cols>
    <col min="1" max="1" width="6.140625" style="175" customWidth="1"/>
    <col min="2" max="2" width="13.85546875" customWidth="1"/>
    <col min="3" max="3" width="29" style="2" customWidth="1"/>
    <col min="4" max="4" width="23.85546875" customWidth="1"/>
    <col min="5" max="5" width="10" customWidth="1"/>
    <col min="6" max="6" width="12.42578125" customWidth="1"/>
    <col min="7" max="7" width="48.28515625" customWidth="1"/>
    <col min="8" max="8" width="9.5703125" customWidth="1"/>
    <col min="9" max="9" width="21.140625" customWidth="1"/>
    <col min="10" max="10" width="19.85546875" customWidth="1"/>
    <col min="11" max="11" width="19.28515625" customWidth="1"/>
    <col min="12" max="12" width="17.85546875" customWidth="1"/>
    <col min="13" max="13" width="15.28515625" customWidth="1"/>
    <col min="14" max="14" width="14.85546875" customWidth="1"/>
    <col min="15" max="15" width="14.42578125" customWidth="1"/>
  </cols>
  <sheetData>
    <row r="1" spans="1:15" ht="27" thickBot="1" x14ac:dyDescent="0.45">
      <c r="A1" s="426" t="s">
        <v>326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s="158" customFormat="1" ht="162" customHeight="1" thickBot="1" x14ac:dyDescent="0.3">
      <c r="A2" s="155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6" t="s">
        <v>10</v>
      </c>
      <c r="K2" s="156" t="s">
        <v>11</v>
      </c>
      <c r="L2" s="156" t="s">
        <v>12</v>
      </c>
      <c r="M2" s="156" t="s">
        <v>13</v>
      </c>
      <c r="N2" s="156" t="s">
        <v>14</v>
      </c>
      <c r="O2" s="157" t="s">
        <v>15</v>
      </c>
    </row>
    <row r="3" spans="1:15" ht="16.5" thickBot="1" x14ac:dyDescent="0.3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1">
        <v>8</v>
      </c>
      <c r="I3" s="162">
        <v>9</v>
      </c>
      <c r="J3" s="160">
        <v>10</v>
      </c>
      <c r="K3" s="160">
        <v>11</v>
      </c>
      <c r="L3" s="160">
        <v>12</v>
      </c>
      <c r="M3" s="160">
        <v>13</v>
      </c>
      <c r="N3" s="163">
        <v>14</v>
      </c>
      <c r="O3" s="161">
        <v>15</v>
      </c>
    </row>
    <row r="4" spans="1:15" ht="29.25" hidden="1" customHeight="1" x14ac:dyDescent="0.25">
      <c r="A4" s="259">
        <v>1</v>
      </c>
      <c r="B4" s="427" t="s">
        <v>327</v>
      </c>
      <c r="C4" s="246" t="s">
        <v>223</v>
      </c>
      <c r="D4" s="251" t="s">
        <v>224</v>
      </c>
      <c r="E4" s="429" t="s">
        <v>19</v>
      </c>
      <c r="F4" s="164" t="s">
        <v>20</v>
      </c>
      <c r="G4" s="165" t="s">
        <v>117</v>
      </c>
      <c r="H4" s="38" t="s">
        <v>22</v>
      </c>
      <c r="I4" s="39"/>
      <c r="J4" s="39"/>
      <c r="K4" s="166" t="e">
        <f>IF(I4/J4*100&gt;100,100,I4/J4*100)</f>
        <v>#DIV/0!</v>
      </c>
      <c r="L4" s="430" t="e">
        <f>(K4+K5+K6)/3</f>
        <v>#DIV/0!</v>
      </c>
      <c r="M4" s="258" t="e">
        <f>(L4+L7)/2</f>
        <v>#DIV/0!</v>
      </c>
      <c r="N4" s="431" t="s">
        <v>23</v>
      </c>
      <c r="O4" s="434"/>
    </row>
    <row r="5" spans="1:15" ht="69" hidden="1" customHeight="1" x14ac:dyDescent="0.25">
      <c r="A5" s="245"/>
      <c r="B5" s="401"/>
      <c r="C5" s="247"/>
      <c r="D5" s="260"/>
      <c r="E5" s="253"/>
      <c r="F5" s="36" t="s">
        <v>20</v>
      </c>
      <c r="G5" s="37" t="s">
        <v>118</v>
      </c>
      <c r="H5" s="41" t="s">
        <v>22</v>
      </c>
      <c r="I5" s="39"/>
      <c r="J5" s="39"/>
      <c r="K5" s="42" t="e">
        <f t="shared" ref="K5:K49" si="0">IF(J5/I5*100&gt;100,100,J5/I5*100)</f>
        <v>#DIV/0!</v>
      </c>
      <c r="L5" s="255"/>
      <c r="M5" s="264"/>
      <c r="N5" s="432"/>
      <c r="O5" s="408"/>
    </row>
    <row r="6" spans="1:15" ht="85.5" hidden="1" customHeight="1" x14ac:dyDescent="0.25">
      <c r="A6" s="245"/>
      <c r="B6" s="401"/>
      <c r="C6" s="247"/>
      <c r="D6" s="260"/>
      <c r="E6" s="253"/>
      <c r="F6" s="36" t="s">
        <v>20</v>
      </c>
      <c r="G6" s="37" t="s">
        <v>119</v>
      </c>
      <c r="H6" s="41" t="s">
        <v>22</v>
      </c>
      <c r="I6" s="39"/>
      <c r="J6" s="39"/>
      <c r="K6" s="42" t="e">
        <f t="shared" si="0"/>
        <v>#DIV/0!</v>
      </c>
      <c r="L6" s="255"/>
      <c r="M6" s="264"/>
      <c r="N6" s="432"/>
      <c r="O6" s="408"/>
    </row>
    <row r="7" spans="1:15" ht="32.25" hidden="1" customHeight="1" x14ac:dyDescent="0.25">
      <c r="A7" s="245"/>
      <c r="B7" s="401"/>
      <c r="C7" s="248"/>
      <c r="D7" s="261"/>
      <c r="E7" s="253"/>
      <c r="F7" s="36" t="s">
        <v>26</v>
      </c>
      <c r="G7" s="43" t="s">
        <v>27</v>
      </c>
      <c r="H7" s="41" t="s">
        <v>28</v>
      </c>
      <c r="I7" s="39"/>
      <c r="J7" s="39"/>
      <c r="K7" s="42" t="e">
        <f t="shared" si="0"/>
        <v>#DIV/0!</v>
      </c>
      <c r="L7" s="42" t="e">
        <f>K7</f>
        <v>#DIV/0!</v>
      </c>
      <c r="M7" s="264"/>
      <c r="N7" s="432"/>
      <c r="O7" s="409"/>
    </row>
    <row r="8" spans="1:15" ht="83.25" hidden="1" customHeight="1" x14ac:dyDescent="0.25">
      <c r="A8" s="245">
        <v>2</v>
      </c>
      <c r="B8" s="401"/>
      <c r="C8" s="262" t="s">
        <v>225</v>
      </c>
      <c r="D8" s="260" t="s">
        <v>226</v>
      </c>
      <c r="E8" s="252" t="s">
        <v>19</v>
      </c>
      <c r="F8" s="36" t="s">
        <v>20</v>
      </c>
      <c r="G8" s="37" t="s">
        <v>117</v>
      </c>
      <c r="H8" s="38" t="s">
        <v>22</v>
      </c>
      <c r="I8" s="39"/>
      <c r="J8" s="39"/>
      <c r="K8" s="40" t="e">
        <f>IF(I8/J8*100&gt;100,100,I8/J8*100)</f>
        <v>#DIV/0!</v>
      </c>
      <c r="L8" s="254" t="e">
        <f>(K8+K9+K10)/3</f>
        <v>#DIV/0!</v>
      </c>
      <c r="M8" s="263" t="e">
        <f>(L8+L11)/2</f>
        <v>#DIV/0!</v>
      </c>
      <c r="N8" s="432"/>
      <c r="O8" s="410"/>
    </row>
    <row r="9" spans="1:15" ht="68.25" hidden="1" customHeight="1" x14ac:dyDescent="0.25">
      <c r="A9" s="245"/>
      <c r="B9" s="401"/>
      <c r="C9" s="247"/>
      <c r="D9" s="260"/>
      <c r="E9" s="253"/>
      <c r="F9" s="36" t="s">
        <v>20</v>
      </c>
      <c r="G9" s="37" t="s">
        <v>118</v>
      </c>
      <c r="H9" s="41" t="s">
        <v>22</v>
      </c>
      <c r="I9" s="39"/>
      <c r="J9" s="39"/>
      <c r="K9" s="42" t="e">
        <f t="shared" si="0"/>
        <v>#DIV/0!</v>
      </c>
      <c r="L9" s="255"/>
      <c r="M9" s="264"/>
      <c r="N9" s="432"/>
      <c r="O9" s="408"/>
    </row>
    <row r="10" spans="1:15" ht="84" hidden="1" customHeight="1" x14ac:dyDescent="0.25">
      <c r="A10" s="245"/>
      <c r="B10" s="401"/>
      <c r="C10" s="247"/>
      <c r="D10" s="260"/>
      <c r="E10" s="253"/>
      <c r="F10" s="36" t="s">
        <v>20</v>
      </c>
      <c r="G10" s="37" t="s">
        <v>119</v>
      </c>
      <c r="H10" s="41" t="s">
        <v>22</v>
      </c>
      <c r="I10" s="39"/>
      <c r="J10" s="39"/>
      <c r="K10" s="42" t="e">
        <f t="shared" si="0"/>
        <v>#DIV/0!</v>
      </c>
      <c r="L10" s="255"/>
      <c r="M10" s="264"/>
      <c r="N10" s="432"/>
      <c r="O10" s="408"/>
    </row>
    <row r="11" spans="1:15" ht="32.25" hidden="1" customHeight="1" x14ac:dyDescent="0.25">
      <c r="A11" s="245"/>
      <c r="B11" s="401"/>
      <c r="C11" s="248"/>
      <c r="D11" s="261"/>
      <c r="E11" s="253"/>
      <c r="F11" s="36" t="s">
        <v>26</v>
      </c>
      <c r="G11" s="43" t="s">
        <v>27</v>
      </c>
      <c r="H11" s="41" t="s">
        <v>28</v>
      </c>
      <c r="I11" s="39"/>
      <c r="J11" s="39"/>
      <c r="K11" s="42" t="e">
        <f t="shared" si="0"/>
        <v>#DIV/0!</v>
      </c>
      <c r="L11" s="42" t="e">
        <f>K11</f>
        <v>#DIV/0!</v>
      </c>
      <c r="M11" s="264"/>
      <c r="N11" s="432"/>
      <c r="O11" s="409"/>
    </row>
    <row r="12" spans="1:15" ht="85.5" hidden="1" customHeight="1" x14ac:dyDescent="0.25">
      <c r="A12" s="259">
        <v>3</v>
      </c>
      <c r="B12" s="401"/>
      <c r="C12" s="262" t="s">
        <v>227</v>
      </c>
      <c r="D12" s="417" t="s">
        <v>228</v>
      </c>
      <c r="E12" s="252" t="s">
        <v>19</v>
      </c>
      <c r="F12" s="36" t="s">
        <v>20</v>
      </c>
      <c r="G12" s="37" t="s">
        <v>117</v>
      </c>
      <c r="H12" s="41" t="s">
        <v>22</v>
      </c>
      <c r="I12" s="39"/>
      <c r="J12" s="39"/>
      <c r="K12" s="40" t="e">
        <f>IF(I12/J12*100&gt;100,100,I12/J12*100)</f>
        <v>#DIV/0!</v>
      </c>
      <c r="L12" s="254" t="e">
        <f>(K12+K13+K14)/3</f>
        <v>#DIV/0!</v>
      </c>
      <c r="M12" s="263" t="e">
        <f>(L12+L15)/2</f>
        <v>#DIV/0!</v>
      </c>
      <c r="N12" s="432"/>
      <c r="O12" s="411"/>
    </row>
    <row r="13" spans="1:15" ht="67.5" hidden="1" customHeight="1" x14ac:dyDescent="0.25">
      <c r="A13" s="245"/>
      <c r="B13" s="401"/>
      <c r="C13" s="247"/>
      <c r="D13" s="418"/>
      <c r="E13" s="253"/>
      <c r="F13" s="36" t="s">
        <v>20</v>
      </c>
      <c r="G13" s="37" t="s">
        <v>118</v>
      </c>
      <c r="H13" s="41" t="s">
        <v>22</v>
      </c>
      <c r="I13" s="39"/>
      <c r="J13" s="39"/>
      <c r="K13" s="42" t="e">
        <f t="shared" si="0"/>
        <v>#DIV/0!</v>
      </c>
      <c r="L13" s="255"/>
      <c r="M13" s="264"/>
      <c r="N13" s="432"/>
      <c r="O13" s="412"/>
    </row>
    <row r="14" spans="1:15" ht="84" hidden="1" customHeight="1" x14ac:dyDescent="0.25">
      <c r="A14" s="245"/>
      <c r="B14" s="401"/>
      <c r="C14" s="247"/>
      <c r="D14" s="418"/>
      <c r="E14" s="253"/>
      <c r="F14" s="36" t="s">
        <v>20</v>
      </c>
      <c r="G14" s="37" t="s">
        <v>119</v>
      </c>
      <c r="H14" s="41" t="s">
        <v>22</v>
      </c>
      <c r="I14" s="39"/>
      <c r="J14" s="39"/>
      <c r="K14" s="42" t="e">
        <f t="shared" si="0"/>
        <v>#DIV/0!</v>
      </c>
      <c r="L14" s="255"/>
      <c r="M14" s="264"/>
      <c r="N14" s="432"/>
      <c r="O14" s="412"/>
    </row>
    <row r="15" spans="1:15" ht="35.25" hidden="1" customHeight="1" x14ac:dyDescent="0.25">
      <c r="A15" s="245"/>
      <c r="B15" s="401"/>
      <c r="C15" s="248"/>
      <c r="D15" s="419"/>
      <c r="E15" s="253"/>
      <c r="F15" s="36" t="s">
        <v>26</v>
      </c>
      <c r="G15" s="43" t="s">
        <v>27</v>
      </c>
      <c r="H15" s="41" t="s">
        <v>28</v>
      </c>
      <c r="I15" s="39"/>
      <c r="J15" s="39"/>
      <c r="K15" s="42" t="e">
        <f t="shared" si="0"/>
        <v>#DIV/0!</v>
      </c>
      <c r="L15" s="42" t="e">
        <f>K15</f>
        <v>#DIV/0!</v>
      </c>
      <c r="M15" s="264"/>
      <c r="N15" s="432"/>
      <c r="O15" s="413"/>
    </row>
    <row r="16" spans="1:15" ht="84.75" customHeight="1" x14ac:dyDescent="0.25">
      <c r="A16" s="245">
        <v>1</v>
      </c>
      <c r="B16" s="401"/>
      <c r="C16" s="262" t="s">
        <v>229</v>
      </c>
      <c r="D16" s="260" t="s">
        <v>230</v>
      </c>
      <c r="E16" s="252" t="s">
        <v>19</v>
      </c>
      <c r="F16" s="423" t="s">
        <v>20</v>
      </c>
      <c r="G16" s="37" t="s">
        <v>117</v>
      </c>
      <c r="H16" s="38" t="s">
        <v>22</v>
      </c>
      <c r="I16" s="39">
        <v>15</v>
      </c>
      <c r="J16" s="39">
        <v>4.2</v>
      </c>
      <c r="K16" s="40">
        <f>IF(I16/J16*100&gt;100,100,I16/J16*100)</f>
        <v>100</v>
      </c>
      <c r="L16" s="254">
        <f>(K16+K17+K18)/3</f>
        <v>98.333333333333329</v>
      </c>
      <c r="M16" s="263">
        <f>(L16+L19)/2</f>
        <v>99.166666666666657</v>
      </c>
      <c r="N16" s="432"/>
      <c r="O16" s="410"/>
    </row>
    <row r="17" spans="1:15" ht="68.25" customHeight="1" x14ac:dyDescent="0.25">
      <c r="A17" s="245"/>
      <c r="B17" s="401"/>
      <c r="C17" s="247"/>
      <c r="D17" s="260"/>
      <c r="E17" s="253"/>
      <c r="F17" s="424"/>
      <c r="G17" s="37" t="s">
        <v>118</v>
      </c>
      <c r="H17" s="41" t="s">
        <v>22</v>
      </c>
      <c r="I17" s="39">
        <v>100</v>
      </c>
      <c r="J17" s="39">
        <v>95</v>
      </c>
      <c r="K17" s="42">
        <f t="shared" si="0"/>
        <v>95</v>
      </c>
      <c r="L17" s="255"/>
      <c r="M17" s="264"/>
      <c r="N17" s="432"/>
      <c r="O17" s="408"/>
    </row>
    <row r="18" spans="1:15" ht="84" customHeight="1" x14ac:dyDescent="0.25">
      <c r="A18" s="245"/>
      <c r="B18" s="401"/>
      <c r="C18" s="247"/>
      <c r="D18" s="260"/>
      <c r="E18" s="253"/>
      <c r="F18" s="424"/>
      <c r="G18" s="37" t="s">
        <v>119</v>
      </c>
      <c r="H18" s="41" t="s">
        <v>22</v>
      </c>
      <c r="I18" s="39">
        <v>55</v>
      </c>
      <c r="J18" s="39">
        <v>68.8</v>
      </c>
      <c r="K18" s="42">
        <f t="shared" si="0"/>
        <v>100</v>
      </c>
      <c r="L18" s="255"/>
      <c r="M18" s="264"/>
      <c r="N18" s="432"/>
      <c r="O18" s="408"/>
    </row>
    <row r="19" spans="1:15" ht="30.75" customHeight="1" x14ac:dyDescent="0.25">
      <c r="A19" s="245"/>
      <c r="B19" s="401"/>
      <c r="C19" s="248"/>
      <c r="D19" s="261"/>
      <c r="E19" s="253"/>
      <c r="F19" s="425"/>
      <c r="G19" s="43" t="s">
        <v>27</v>
      </c>
      <c r="H19" s="41" t="s">
        <v>28</v>
      </c>
      <c r="I19" s="39">
        <v>2</v>
      </c>
      <c r="J19" s="39">
        <v>2</v>
      </c>
      <c r="K19" s="42">
        <f>IF(J19/I19*100&gt;100,100,J19/I19*100)</f>
        <v>100</v>
      </c>
      <c r="L19" s="42">
        <f>K19</f>
        <v>100</v>
      </c>
      <c r="M19" s="264"/>
      <c r="N19" s="432"/>
      <c r="O19" s="409"/>
    </row>
    <row r="20" spans="1:15" ht="35.25" hidden="1" customHeight="1" x14ac:dyDescent="0.25">
      <c r="A20" s="259">
        <v>5</v>
      </c>
      <c r="B20" s="401"/>
      <c r="C20" s="262" t="s">
        <v>231</v>
      </c>
      <c r="D20" s="260" t="s">
        <v>232</v>
      </c>
      <c r="E20" s="252" t="s">
        <v>19</v>
      </c>
      <c r="F20" s="36" t="s">
        <v>20</v>
      </c>
      <c r="G20" s="37" t="s">
        <v>117</v>
      </c>
      <c r="H20" s="38" t="s">
        <v>22</v>
      </c>
      <c r="I20" s="39"/>
      <c r="J20" s="39"/>
      <c r="K20" s="40" t="e">
        <f>IF(I20/J20*100&gt;100,100,I20/J20*100)</f>
        <v>#DIV/0!</v>
      </c>
      <c r="L20" s="254" t="e">
        <f>(K20+K21+K22)/3</f>
        <v>#DIV/0!</v>
      </c>
      <c r="M20" s="263" t="e">
        <f>(L20+L23)/2</f>
        <v>#DIV/0!</v>
      </c>
      <c r="N20" s="432"/>
      <c r="O20" s="410"/>
    </row>
    <row r="21" spans="1:15" ht="69.75" hidden="1" customHeight="1" x14ac:dyDescent="0.25">
      <c r="A21" s="245"/>
      <c r="B21" s="401"/>
      <c r="C21" s="247"/>
      <c r="D21" s="260"/>
      <c r="E21" s="253"/>
      <c r="F21" s="36" t="s">
        <v>20</v>
      </c>
      <c r="G21" s="37" t="s">
        <v>118</v>
      </c>
      <c r="H21" s="41" t="s">
        <v>22</v>
      </c>
      <c r="I21" s="39"/>
      <c r="J21" s="39"/>
      <c r="K21" s="42" t="e">
        <f t="shared" si="0"/>
        <v>#DIV/0!</v>
      </c>
      <c r="L21" s="255"/>
      <c r="M21" s="264"/>
      <c r="N21" s="432"/>
      <c r="O21" s="408"/>
    </row>
    <row r="22" spans="1:15" ht="84.75" hidden="1" customHeight="1" x14ac:dyDescent="0.25">
      <c r="A22" s="245"/>
      <c r="B22" s="401"/>
      <c r="C22" s="247"/>
      <c r="D22" s="260"/>
      <c r="E22" s="253"/>
      <c r="F22" s="36" t="s">
        <v>20</v>
      </c>
      <c r="G22" s="37" t="s">
        <v>119</v>
      </c>
      <c r="H22" s="41" t="s">
        <v>22</v>
      </c>
      <c r="I22" s="39"/>
      <c r="J22" s="39"/>
      <c r="K22" s="42" t="e">
        <f t="shared" si="0"/>
        <v>#DIV/0!</v>
      </c>
      <c r="L22" s="255"/>
      <c r="M22" s="264"/>
      <c r="N22" s="432"/>
      <c r="O22" s="408"/>
    </row>
    <row r="23" spans="1:15" ht="36" hidden="1" customHeight="1" x14ac:dyDescent="0.25">
      <c r="A23" s="245"/>
      <c r="B23" s="401"/>
      <c r="C23" s="248"/>
      <c r="D23" s="261"/>
      <c r="E23" s="253"/>
      <c r="F23" s="36" t="s">
        <v>26</v>
      </c>
      <c r="G23" s="43" t="s">
        <v>27</v>
      </c>
      <c r="H23" s="41" t="s">
        <v>28</v>
      </c>
      <c r="I23" s="39"/>
      <c r="J23" s="39"/>
      <c r="K23" s="42" t="e">
        <f t="shared" si="0"/>
        <v>#DIV/0!</v>
      </c>
      <c r="L23" s="42" t="e">
        <f>K23</f>
        <v>#DIV/0!</v>
      </c>
      <c r="M23" s="264"/>
      <c r="N23" s="432"/>
      <c r="O23" s="409"/>
    </row>
    <row r="24" spans="1:15" ht="85.5" hidden="1" customHeight="1" x14ac:dyDescent="0.25">
      <c r="A24" s="245">
        <v>6</v>
      </c>
      <c r="B24" s="401"/>
      <c r="C24" s="262" t="s">
        <v>115</v>
      </c>
      <c r="D24" s="260" t="s">
        <v>116</v>
      </c>
      <c r="E24" s="252" t="s">
        <v>19</v>
      </c>
      <c r="F24" s="36" t="s">
        <v>20</v>
      </c>
      <c r="G24" s="37" t="s">
        <v>117</v>
      </c>
      <c r="H24" s="38" t="s">
        <v>22</v>
      </c>
      <c r="I24" s="39"/>
      <c r="J24" s="39"/>
      <c r="K24" s="40" t="e">
        <f>IF(I24/J24*100&gt;100,100,I24/J24*100)</f>
        <v>#DIV/0!</v>
      </c>
      <c r="L24" s="254" t="e">
        <f>(K24+K25+K26)/3</f>
        <v>#DIV/0!</v>
      </c>
      <c r="M24" s="263" t="e">
        <f>(L24+L27)/2</f>
        <v>#DIV/0!</v>
      </c>
      <c r="N24" s="432"/>
      <c r="O24" s="410"/>
    </row>
    <row r="25" spans="1:15" ht="68.25" hidden="1" customHeight="1" x14ac:dyDescent="0.25">
      <c r="A25" s="245"/>
      <c r="B25" s="401"/>
      <c r="C25" s="247"/>
      <c r="D25" s="260"/>
      <c r="E25" s="253"/>
      <c r="F25" s="36" t="s">
        <v>20</v>
      </c>
      <c r="G25" s="37" t="s">
        <v>118</v>
      </c>
      <c r="H25" s="41" t="s">
        <v>22</v>
      </c>
      <c r="I25" s="39"/>
      <c r="J25" s="39"/>
      <c r="K25" s="42" t="e">
        <f t="shared" si="0"/>
        <v>#DIV/0!</v>
      </c>
      <c r="L25" s="255"/>
      <c r="M25" s="264"/>
      <c r="N25" s="432"/>
      <c r="O25" s="408"/>
    </row>
    <row r="26" spans="1:15" ht="83.25" hidden="1" customHeight="1" x14ac:dyDescent="0.25">
      <c r="A26" s="245"/>
      <c r="B26" s="401"/>
      <c r="C26" s="247"/>
      <c r="D26" s="260"/>
      <c r="E26" s="253"/>
      <c r="F26" s="36" t="s">
        <v>20</v>
      </c>
      <c r="G26" s="37" t="s">
        <v>119</v>
      </c>
      <c r="H26" s="41" t="s">
        <v>22</v>
      </c>
      <c r="I26" s="39"/>
      <c r="J26" s="39"/>
      <c r="K26" s="42" t="e">
        <f t="shared" si="0"/>
        <v>#DIV/0!</v>
      </c>
      <c r="L26" s="255"/>
      <c r="M26" s="264"/>
      <c r="N26" s="432"/>
      <c r="O26" s="408"/>
    </row>
    <row r="27" spans="1:15" ht="34.5" hidden="1" customHeight="1" x14ac:dyDescent="0.25">
      <c r="A27" s="245"/>
      <c r="B27" s="401"/>
      <c r="C27" s="248"/>
      <c r="D27" s="261"/>
      <c r="E27" s="253"/>
      <c r="F27" s="36" t="s">
        <v>26</v>
      </c>
      <c r="G27" s="43" t="s">
        <v>27</v>
      </c>
      <c r="H27" s="41" t="s">
        <v>28</v>
      </c>
      <c r="I27" s="39"/>
      <c r="J27" s="39"/>
      <c r="K27" s="42" t="e">
        <f t="shared" si="0"/>
        <v>#DIV/0!</v>
      </c>
      <c r="L27" s="42" t="e">
        <f>K27</f>
        <v>#DIV/0!</v>
      </c>
      <c r="M27" s="264"/>
      <c r="N27" s="432"/>
      <c r="O27" s="409"/>
    </row>
    <row r="28" spans="1:15" ht="85.5" hidden="1" customHeight="1" x14ac:dyDescent="0.25">
      <c r="A28" s="259">
        <v>7</v>
      </c>
      <c r="B28" s="401"/>
      <c r="C28" s="262" t="s">
        <v>233</v>
      </c>
      <c r="D28" s="417" t="s">
        <v>234</v>
      </c>
      <c r="E28" s="420" t="s">
        <v>19</v>
      </c>
      <c r="F28" s="36" t="s">
        <v>20</v>
      </c>
      <c r="G28" s="37" t="s">
        <v>117</v>
      </c>
      <c r="H28" s="41" t="s">
        <v>22</v>
      </c>
      <c r="I28" s="39"/>
      <c r="J28" s="39"/>
      <c r="K28" s="42">
        <v>100</v>
      </c>
      <c r="L28" s="254" t="e">
        <f>(K28+K29+K30)/3</f>
        <v>#DIV/0!</v>
      </c>
      <c r="M28" s="263" t="e">
        <f>(L28+L31)/2</f>
        <v>#DIV/0!</v>
      </c>
      <c r="N28" s="432"/>
      <c r="O28" s="411"/>
    </row>
    <row r="29" spans="1:15" ht="69" hidden="1" customHeight="1" x14ac:dyDescent="0.25">
      <c r="A29" s="245"/>
      <c r="B29" s="401"/>
      <c r="C29" s="247"/>
      <c r="D29" s="418"/>
      <c r="E29" s="421"/>
      <c r="F29" s="36" t="s">
        <v>20</v>
      </c>
      <c r="G29" s="37" t="s">
        <v>118</v>
      </c>
      <c r="H29" s="41" t="s">
        <v>22</v>
      </c>
      <c r="I29" s="39"/>
      <c r="J29" s="39"/>
      <c r="K29" s="42" t="e">
        <f t="shared" si="0"/>
        <v>#DIV/0!</v>
      </c>
      <c r="L29" s="255"/>
      <c r="M29" s="264"/>
      <c r="N29" s="432"/>
      <c r="O29" s="412"/>
    </row>
    <row r="30" spans="1:15" ht="83.25" hidden="1" customHeight="1" x14ac:dyDescent="0.25">
      <c r="A30" s="245"/>
      <c r="B30" s="401"/>
      <c r="C30" s="247"/>
      <c r="D30" s="418"/>
      <c r="E30" s="421"/>
      <c r="F30" s="36" t="s">
        <v>20</v>
      </c>
      <c r="G30" s="37" t="s">
        <v>119</v>
      </c>
      <c r="H30" s="41"/>
      <c r="I30" s="39"/>
      <c r="J30" s="39"/>
      <c r="K30" s="42" t="e">
        <f t="shared" si="0"/>
        <v>#DIV/0!</v>
      </c>
      <c r="L30" s="255"/>
      <c r="M30" s="264"/>
      <c r="N30" s="432"/>
      <c r="O30" s="412"/>
    </row>
    <row r="31" spans="1:15" ht="34.5" hidden="1" customHeight="1" x14ac:dyDescent="0.25">
      <c r="A31" s="245"/>
      <c r="B31" s="401"/>
      <c r="C31" s="248"/>
      <c r="D31" s="419"/>
      <c r="E31" s="422"/>
      <c r="F31" s="36" t="s">
        <v>26</v>
      </c>
      <c r="G31" s="43" t="s">
        <v>27</v>
      </c>
      <c r="H31" s="41" t="s">
        <v>28</v>
      </c>
      <c r="I31" s="39"/>
      <c r="J31" s="39"/>
      <c r="K31" s="42" t="e">
        <f t="shared" si="0"/>
        <v>#DIV/0!</v>
      </c>
      <c r="L31" s="42" t="e">
        <f>K31</f>
        <v>#DIV/0!</v>
      </c>
      <c r="M31" s="264"/>
      <c r="N31" s="432"/>
      <c r="O31" s="413"/>
    </row>
    <row r="32" spans="1:15" ht="87.75" customHeight="1" x14ac:dyDescent="0.25">
      <c r="A32" s="245">
        <v>2</v>
      </c>
      <c r="B32" s="401"/>
      <c r="C32" s="262" t="s">
        <v>120</v>
      </c>
      <c r="D32" s="260" t="s">
        <v>121</v>
      </c>
      <c r="E32" s="252" t="s">
        <v>19</v>
      </c>
      <c r="F32" s="36" t="s">
        <v>20</v>
      </c>
      <c r="G32" s="37" t="s">
        <v>117</v>
      </c>
      <c r="H32" s="38" t="s">
        <v>22</v>
      </c>
      <c r="I32" s="39">
        <v>10</v>
      </c>
      <c r="J32" s="39">
        <v>4</v>
      </c>
      <c r="K32" s="40">
        <f>IF(I32/J32*100&gt;100,100,I32/J32*100)</f>
        <v>100</v>
      </c>
      <c r="L32" s="254">
        <f>(K32+K33+K34)/3</f>
        <v>98.333333333333329</v>
      </c>
      <c r="M32" s="263">
        <f>(L32+L35)/2</f>
        <v>99.166666666666657</v>
      </c>
      <c r="N32" s="432"/>
      <c r="O32" s="410"/>
    </row>
    <row r="33" spans="1:15" ht="69.75" customHeight="1" x14ac:dyDescent="0.25">
      <c r="A33" s="245"/>
      <c r="B33" s="401"/>
      <c r="C33" s="247"/>
      <c r="D33" s="260"/>
      <c r="E33" s="253"/>
      <c r="F33" s="36" t="s">
        <v>20</v>
      </c>
      <c r="G33" s="37" t="s">
        <v>118</v>
      </c>
      <c r="H33" s="41" t="s">
        <v>22</v>
      </c>
      <c r="I33" s="39">
        <v>100</v>
      </c>
      <c r="J33" s="39">
        <v>95</v>
      </c>
      <c r="K33" s="42">
        <f t="shared" si="0"/>
        <v>95</v>
      </c>
      <c r="L33" s="255"/>
      <c r="M33" s="264"/>
      <c r="N33" s="432"/>
      <c r="O33" s="408"/>
    </row>
    <row r="34" spans="1:15" ht="84.75" customHeight="1" x14ac:dyDescent="0.25">
      <c r="A34" s="245"/>
      <c r="B34" s="401"/>
      <c r="C34" s="247"/>
      <c r="D34" s="260"/>
      <c r="E34" s="253"/>
      <c r="F34" s="36" t="s">
        <v>20</v>
      </c>
      <c r="G34" s="37" t="s">
        <v>119</v>
      </c>
      <c r="H34" s="41" t="s">
        <v>22</v>
      </c>
      <c r="I34" s="39">
        <v>55</v>
      </c>
      <c r="J34" s="39">
        <v>68.8</v>
      </c>
      <c r="K34" s="42">
        <f t="shared" si="0"/>
        <v>100</v>
      </c>
      <c r="L34" s="255"/>
      <c r="M34" s="264"/>
      <c r="N34" s="432"/>
      <c r="O34" s="408"/>
    </row>
    <row r="35" spans="1:15" ht="35.25" customHeight="1" x14ac:dyDescent="0.25">
      <c r="A35" s="245"/>
      <c r="B35" s="401"/>
      <c r="C35" s="248"/>
      <c r="D35" s="261"/>
      <c r="E35" s="253"/>
      <c r="F35" s="36" t="s">
        <v>26</v>
      </c>
      <c r="G35" s="43" t="s">
        <v>27</v>
      </c>
      <c r="H35" s="41" t="s">
        <v>28</v>
      </c>
      <c r="I35" s="39">
        <v>308</v>
      </c>
      <c r="J35" s="39">
        <v>308</v>
      </c>
      <c r="K35" s="42">
        <f t="shared" si="0"/>
        <v>100</v>
      </c>
      <c r="L35" s="42">
        <f>K35</f>
        <v>100</v>
      </c>
      <c r="M35" s="264"/>
      <c r="N35" s="432"/>
      <c r="O35" s="409"/>
    </row>
    <row r="36" spans="1:15" ht="86.25" customHeight="1" x14ac:dyDescent="0.25">
      <c r="A36" s="259">
        <v>3</v>
      </c>
      <c r="B36" s="401"/>
      <c r="C36" s="262" t="s">
        <v>235</v>
      </c>
      <c r="D36" s="260" t="s">
        <v>236</v>
      </c>
      <c r="E36" s="252" t="s">
        <v>19</v>
      </c>
      <c r="F36" s="36" t="s">
        <v>20</v>
      </c>
      <c r="G36" s="37" t="s">
        <v>117</v>
      </c>
      <c r="H36" s="41" t="s">
        <v>22</v>
      </c>
      <c r="I36" s="39">
        <v>15</v>
      </c>
      <c r="J36" s="39">
        <v>0.4</v>
      </c>
      <c r="K36" s="40">
        <f>IF(I36/J36*100&gt;100,100,I36/J36*100)</f>
        <v>100</v>
      </c>
      <c r="L36" s="254">
        <f>(K36+K37+K38)/3</f>
        <v>98.333333333333329</v>
      </c>
      <c r="M36" s="263">
        <f>(L36+L39)/2</f>
        <v>99.166666666666657</v>
      </c>
      <c r="N36" s="432"/>
      <c r="O36" s="411"/>
    </row>
    <row r="37" spans="1:15" ht="67.5" customHeight="1" x14ac:dyDescent="0.25">
      <c r="A37" s="245"/>
      <c r="B37" s="401"/>
      <c r="C37" s="247"/>
      <c r="D37" s="260"/>
      <c r="E37" s="253"/>
      <c r="F37" s="36" t="s">
        <v>20</v>
      </c>
      <c r="G37" s="37" t="s">
        <v>118</v>
      </c>
      <c r="H37" s="41" t="s">
        <v>22</v>
      </c>
      <c r="I37" s="39">
        <v>100</v>
      </c>
      <c r="J37" s="39">
        <v>95</v>
      </c>
      <c r="K37" s="42">
        <f t="shared" si="0"/>
        <v>95</v>
      </c>
      <c r="L37" s="255"/>
      <c r="M37" s="264"/>
      <c r="N37" s="432"/>
      <c r="O37" s="412"/>
    </row>
    <row r="38" spans="1:15" ht="82.5" customHeight="1" x14ac:dyDescent="0.25">
      <c r="A38" s="245"/>
      <c r="B38" s="401"/>
      <c r="C38" s="247"/>
      <c r="D38" s="260"/>
      <c r="E38" s="253"/>
      <c r="F38" s="36" t="s">
        <v>20</v>
      </c>
      <c r="G38" s="37" t="s">
        <v>119</v>
      </c>
      <c r="H38" s="41" t="s">
        <v>22</v>
      </c>
      <c r="I38" s="39">
        <v>55</v>
      </c>
      <c r="J38" s="39">
        <v>68.8</v>
      </c>
      <c r="K38" s="42">
        <f t="shared" si="0"/>
        <v>100</v>
      </c>
      <c r="L38" s="255"/>
      <c r="M38" s="264"/>
      <c r="N38" s="432"/>
      <c r="O38" s="412"/>
    </row>
    <row r="39" spans="1:15" ht="34.5" customHeight="1" x14ac:dyDescent="0.25">
      <c r="A39" s="245"/>
      <c r="B39" s="401"/>
      <c r="C39" s="248"/>
      <c r="D39" s="261"/>
      <c r="E39" s="253"/>
      <c r="F39" s="36" t="s">
        <v>20</v>
      </c>
      <c r="G39" s="43" t="s">
        <v>27</v>
      </c>
      <c r="H39" s="41" t="s">
        <v>28</v>
      </c>
      <c r="I39" s="39">
        <v>10</v>
      </c>
      <c r="J39" s="39">
        <v>10</v>
      </c>
      <c r="K39" s="42">
        <f t="shared" si="0"/>
        <v>100</v>
      </c>
      <c r="L39" s="42">
        <f>K39</f>
        <v>100</v>
      </c>
      <c r="M39" s="264"/>
      <c r="N39" s="432"/>
      <c r="O39" s="413"/>
    </row>
    <row r="40" spans="1:15" ht="0.75" hidden="1" customHeight="1" x14ac:dyDescent="0.25">
      <c r="A40" s="245">
        <v>10</v>
      </c>
      <c r="B40" s="401"/>
      <c r="C40" s="262" t="s">
        <v>237</v>
      </c>
      <c r="D40" s="260" t="s">
        <v>238</v>
      </c>
      <c r="E40" s="252" t="s">
        <v>19</v>
      </c>
      <c r="F40" s="36" t="s">
        <v>20</v>
      </c>
      <c r="G40" s="37" t="s">
        <v>117</v>
      </c>
      <c r="H40" s="38" t="s">
        <v>22</v>
      </c>
      <c r="I40" s="39"/>
      <c r="J40" s="39"/>
      <c r="K40" s="40" t="e">
        <f>IF(I40/J40*100&gt;100,100,I40/J40*100)</f>
        <v>#DIV/0!</v>
      </c>
      <c r="L40" s="254" t="e">
        <f>(K40+K41+K42)/3</f>
        <v>#DIV/0!</v>
      </c>
      <c r="M40" s="263" t="e">
        <f>(L40+L43)/2</f>
        <v>#DIV/0!</v>
      </c>
      <c r="N40" s="432"/>
      <c r="O40" s="410"/>
    </row>
    <row r="41" spans="1:15" ht="70.5" hidden="1" customHeight="1" x14ac:dyDescent="0.25">
      <c r="A41" s="245"/>
      <c r="B41" s="401"/>
      <c r="C41" s="247"/>
      <c r="D41" s="260"/>
      <c r="E41" s="253"/>
      <c r="F41" s="36" t="s">
        <v>20</v>
      </c>
      <c r="G41" s="37" t="s">
        <v>118</v>
      </c>
      <c r="H41" s="41" t="s">
        <v>22</v>
      </c>
      <c r="I41" s="39"/>
      <c r="J41" s="39"/>
      <c r="K41" s="42" t="e">
        <f t="shared" si="0"/>
        <v>#DIV/0!</v>
      </c>
      <c r="L41" s="255"/>
      <c r="M41" s="264"/>
      <c r="N41" s="432"/>
      <c r="O41" s="408"/>
    </row>
    <row r="42" spans="1:15" ht="84.75" hidden="1" customHeight="1" x14ac:dyDescent="0.25">
      <c r="A42" s="245"/>
      <c r="B42" s="401"/>
      <c r="C42" s="247"/>
      <c r="D42" s="260"/>
      <c r="E42" s="253"/>
      <c r="F42" s="36" t="s">
        <v>20</v>
      </c>
      <c r="G42" s="37" t="s">
        <v>119</v>
      </c>
      <c r="H42" s="41" t="s">
        <v>22</v>
      </c>
      <c r="I42" s="39"/>
      <c r="J42" s="39"/>
      <c r="K42" s="42" t="e">
        <f t="shared" si="0"/>
        <v>#DIV/0!</v>
      </c>
      <c r="L42" s="255"/>
      <c r="M42" s="264"/>
      <c r="N42" s="432"/>
      <c r="O42" s="408"/>
    </row>
    <row r="43" spans="1:15" ht="36.75" hidden="1" customHeight="1" x14ac:dyDescent="0.25">
      <c r="A43" s="245"/>
      <c r="B43" s="401"/>
      <c r="C43" s="248"/>
      <c r="D43" s="261"/>
      <c r="E43" s="253"/>
      <c r="F43" s="36" t="s">
        <v>26</v>
      </c>
      <c r="G43" s="43" t="s">
        <v>27</v>
      </c>
      <c r="H43" s="41" t="s">
        <v>28</v>
      </c>
      <c r="I43" s="39"/>
      <c r="J43" s="39"/>
      <c r="K43" s="42" t="e">
        <f t="shared" si="0"/>
        <v>#DIV/0!</v>
      </c>
      <c r="L43" s="42" t="e">
        <f>K43</f>
        <v>#DIV/0!</v>
      </c>
      <c r="M43" s="264"/>
      <c r="N43" s="432"/>
      <c r="O43" s="409"/>
    </row>
    <row r="44" spans="1:15" ht="84" customHeight="1" x14ac:dyDescent="0.25">
      <c r="A44" s="259">
        <v>4</v>
      </c>
      <c r="B44" s="401"/>
      <c r="C44" s="262" t="s">
        <v>122</v>
      </c>
      <c r="D44" s="260" t="s">
        <v>123</v>
      </c>
      <c r="E44" s="252" t="s">
        <v>19</v>
      </c>
      <c r="F44" s="36" t="s">
        <v>20</v>
      </c>
      <c r="G44" s="37" t="s">
        <v>117</v>
      </c>
      <c r="H44" s="38" t="s">
        <v>22</v>
      </c>
      <c r="I44" s="39">
        <v>15</v>
      </c>
      <c r="J44" s="39">
        <v>0.6</v>
      </c>
      <c r="K44" s="40">
        <f>IF(I44/J44*100&gt;100,100,I44/J44*100)</f>
        <v>100</v>
      </c>
      <c r="L44" s="254">
        <f>(K44+K45+K46)/3</f>
        <v>98.333333333333329</v>
      </c>
      <c r="M44" s="263">
        <f>(L44+L47)/2</f>
        <v>99.166666666666657</v>
      </c>
      <c r="N44" s="432"/>
      <c r="O44" s="410"/>
    </row>
    <row r="45" spans="1:15" ht="66" customHeight="1" x14ac:dyDescent="0.25">
      <c r="A45" s="245"/>
      <c r="B45" s="401"/>
      <c r="C45" s="247"/>
      <c r="D45" s="260"/>
      <c r="E45" s="253"/>
      <c r="F45" s="36" t="s">
        <v>20</v>
      </c>
      <c r="G45" s="37" t="s">
        <v>118</v>
      </c>
      <c r="H45" s="41" t="s">
        <v>22</v>
      </c>
      <c r="I45" s="39">
        <v>100</v>
      </c>
      <c r="J45" s="39">
        <v>95</v>
      </c>
      <c r="K45" s="42">
        <f t="shared" si="0"/>
        <v>95</v>
      </c>
      <c r="L45" s="255"/>
      <c r="M45" s="264"/>
      <c r="N45" s="432"/>
      <c r="O45" s="408"/>
    </row>
    <row r="46" spans="1:15" ht="84.75" customHeight="1" x14ac:dyDescent="0.25">
      <c r="A46" s="245"/>
      <c r="B46" s="401"/>
      <c r="C46" s="247"/>
      <c r="D46" s="260"/>
      <c r="E46" s="253"/>
      <c r="F46" s="36" t="s">
        <v>20</v>
      </c>
      <c r="G46" s="37" t="s">
        <v>119</v>
      </c>
      <c r="H46" s="41" t="s">
        <v>22</v>
      </c>
      <c r="I46" s="39">
        <v>55</v>
      </c>
      <c r="J46" s="39">
        <v>68.8</v>
      </c>
      <c r="K46" s="42">
        <f t="shared" si="0"/>
        <v>100</v>
      </c>
      <c r="L46" s="255"/>
      <c r="M46" s="264"/>
      <c r="N46" s="432"/>
      <c r="O46" s="408"/>
    </row>
    <row r="47" spans="1:15" ht="36" customHeight="1" x14ac:dyDescent="0.25">
      <c r="A47" s="245"/>
      <c r="B47" s="401"/>
      <c r="C47" s="248"/>
      <c r="D47" s="261"/>
      <c r="E47" s="253"/>
      <c r="F47" s="36" t="s">
        <v>26</v>
      </c>
      <c r="G47" s="43" t="s">
        <v>27</v>
      </c>
      <c r="H47" s="41" t="s">
        <v>28</v>
      </c>
      <c r="I47" s="39">
        <v>11</v>
      </c>
      <c r="J47" s="39">
        <v>11</v>
      </c>
      <c r="K47" s="42">
        <f t="shared" si="0"/>
        <v>100</v>
      </c>
      <c r="L47" s="42">
        <f>K47</f>
        <v>100</v>
      </c>
      <c r="M47" s="264"/>
      <c r="N47" s="432"/>
      <c r="O47" s="409"/>
    </row>
    <row r="48" spans="1:15" ht="81.75" customHeight="1" x14ac:dyDescent="0.25">
      <c r="A48" s="245">
        <v>5</v>
      </c>
      <c r="B48" s="401"/>
      <c r="C48" s="262" t="s">
        <v>239</v>
      </c>
      <c r="D48" s="260" t="s">
        <v>240</v>
      </c>
      <c r="E48" s="252" t="s">
        <v>19</v>
      </c>
      <c r="F48" s="36" t="s">
        <v>20</v>
      </c>
      <c r="G48" s="37" t="s">
        <v>117</v>
      </c>
      <c r="H48" s="38" t="s">
        <v>22</v>
      </c>
      <c r="I48" s="39">
        <v>15</v>
      </c>
      <c r="J48" s="39">
        <v>1.1000000000000001</v>
      </c>
      <c r="K48" s="40">
        <f>IF(I48/J48*100&gt;100,100,I48/J48*100)</f>
        <v>100</v>
      </c>
      <c r="L48" s="254">
        <f>(K48+K49+K50)/3</f>
        <v>98.333333333333329</v>
      </c>
      <c r="M48" s="263">
        <f>(L48+L51)/2</f>
        <v>99.166666666666657</v>
      </c>
      <c r="N48" s="432"/>
      <c r="O48" s="410"/>
    </row>
    <row r="49" spans="1:15" ht="67.5" customHeight="1" x14ac:dyDescent="0.25">
      <c r="A49" s="245"/>
      <c r="B49" s="401"/>
      <c r="C49" s="247"/>
      <c r="D49" s="260"/>
      <c r="E49" s="253"/>
      <c r="F49" s="36" t="s">
        <v>20</v>
      </c>
      <c r="G49" s="37" t="s">
        <v>118</v>
      </c>
      <c r="H49" s="41" t="s">
        <v>22</v>
      </c>
      <c r="I49" s="39">
        <v>100</v>
      </c>
      <c r="J49" s="39">
        <v>95</v>
      </c>
      <c r="K49" s="42">
        <f t="shared" si="0"/>
        <v>95</v>
      </c>
      <c r="L49" s="255"/>
      <c r="M49" s="264"/>
      <c r="N49" s="432"/>
      <c r="O49" s="408"/>
    </row>
    <row r="50" spans="1:15" ht="84" customHeight="1" x14ac:dyDescent="0.25">
      <c r="A50" s="245"/>
      <c r="B50" s="401"/>
      <c r="C50" s="247"/>
      <c r="D50" s="260"/>
      <c r="E50" s="253"/>
      <c r="F50" s="36" t="s">
        <v>20</v>
      </c>
      <c r="G50" s="37" t="s">
        <v>119</v>
      </c>
      <c r="H50" s="41" t="s">
        <v>22</v>
      </c>
      <c r="I50" s="39">
        <v>55</v>
      </c>
      <c r="J50" s="39">
        <v>68.8</v>
      </c>
      <c r="K50" s="42">
        <f>IF(J50/I50*100&gt;100,100,J50/I50*100)</f>
        <v>100</v>
      </c>
      <c r="L50" s="255"/>
      <c r="M50" s="264"/>
      <c r="N50" s="432"/>
      <c r="O50" s="408"/>
    </row>
    <row r="51" spans="1:15" ht="36" customHeight="1" x14ac:dyDescent="0.25">
      <c r="A51" s="245"/>
      <c r="B51" s="401"/>
      <c r="C51" s="248"/>
      <c r="D51" s="261"/>
      <c r="E51" s="253"/>
      <c r="F51" s="36" t="s">
        <v>26</v>
      </c>
      <c r="G51" s="43" t="s">
        <v>27</v>
      </c>
      <c r="H51" s="41" t="s">
        <v>28</v>
      </c>
      <c r="I51" s="39">
        <v>5</v>
      </c>
      <c r="J51" s="39">
        <v>5</v>
      </c>
      <c r="K51" s="42">
        <f>IF(J51/I51*100&gt;100,100,J51/I51*100)</f>
        <v>100</v>
      </c>
      <c r="L51" s="42">
        <f>K51</f>
        <v>100</v>
      </c>
      <c r="M51" s="264"/>
      <c r="N51" s="432"/>
      <c r="O51" s="408"/>
    </row>
    <row r="52" spans="1:15" ht="85.5" customHeight="1" x14ac:dyDescent="0.25">
      <c r="A52" s="259">
        <v>6</v>
      </c>
      <c r="B52" s="401"/>
      <c r="C52" s="262" t="s">
        <v>241</v>
      </c>
      <c r="D52" s="260" t="s">
        <v>242</v>
      </c>
      <c r="E52" s="252" t="s">
        <v>19</v>
      </c>
      <c r="F52" s="36" t="s">
        <v>20</v>
      </c>
      <c r="G52" s="37" t="s">
        <v>117</v>
      </c>
      <c r="H52" s="38" t="s">
        <v>22</v>
      </c>
      <c r="I52" s="39">
        <v>15</v>
      </c>
      <c r="J52" s="39">
        <v>3.1</v>
      </c>
      <c r="K52" s="40">
        <f>IF(I52/J52*100&gt;100,100,I52/J52*100)</f>
        <v>100</v>
      </c>
      <c r="L52" s="254">
        <f>(K52+K53+K54)/3</f>
        <v>98.333333333333329</v>
      </c>
      <c r="M52" s="263">
        <f>(L52+L55)/2</f>
        <v>99.166666666666657</v>
      </c>
      <c r="N52" s="432"/>
      <c r="O52" s="410"/>
    </row>
    <row r="53" spans="1:15" ht="66.75" customHeight="1" x14ac:dyDescent="0.25">
      <c r="A53" s="245"/>
      <c r="B53" s="401"/>
      <c r="C53" s="247"/>
      <c r="D53" s="260"/>
      <c r="E53" s="253"/>
      <c r="F53" s="36" t="s">
        <v>20</v>
      </c>
      <c r="G53" s="37" t="s">
        <v>118</v>
      </c>
      <c r="H53" s="41" t="s">
        <v>22</v>
      </c>
      <c r="I53" s="39">
        <v>100</v>
      </c>
      <c r="J53" s="39">
        <v>95</v>
      </c>
      <c r="K53" s="42">
        <f>IF(J53/I53*100&gt;100,100,J53/I53*100)</f>
        <v>95</v>
      </c>
      <c r="L53" s="255"/>
      <c r="M53" s="264"/>
      <c r="N53" s="432"/>
      <c r="O53" s="408"/>
    </row>
    <row r="54" spans="1:15" ht="84.75" customHeight="1" x14ac:dyDescent="0.25">
      <c r="A54" s="245"/>
      <c r="B54" s="401"/>
      <c r="C54" s="247"/>
      <c r="D54" s="260"/>
      <c r="E54" s="253"/>
      <c r="F54" s="36" t="s">
        <v>20</v>
      </c>
      <c r="G54" s="37" t="s">
        <v>119</v>
      </c>
      <c r="H54" s="41" t="s">
        <v>22</v>
      </c>
      <c r="I54" s="39">
        <v>55</v>
      </c>
      <c r="J54" s="39">
        <v>68.8</v>
      </c>
      <c r="K54" s="42">
        <f>IF(J54/I54*100&gt;100,100,J54/I54*100)</f>
        <v>100</v>
      </c>
      <c r="L54" s="255"/>
      <c r="M54" s="264"/>
      <c r="N54" s="432"/>
      <c r="O54" s="408"/>
    </row>
    <row r="55" spans="1:15" ht="39" customHeight="1" x14ac:dyDescent="0.25">
      <c r="A55" s="245"/>
      <c r="B55" s="401"/>
      <c r="C55" s="248"/>
      <c r="D55" s="261"/>
      <c r="E55" s="253"/>
      <c r="F55" s="36" t="s">
        <v>26</v>
      </c>
      <c r="G55" s="43" t="s">
        <v>27</v>
      </c>
      <c r="H55" s="41" t="s">
        <v>28</v>
      </c>
      <c r="I55" s="39">
        <v>24</v>
      </c>
      <c r="J55" s="39">
        <v>24</v>
      </c>
      <c r="K55" s="42">
        <f>IF(J55/I55*100&gt;100,100,J55/I55*100)</f>
        <v>100</v>
      </c>
      <c r="L55" s="42">
        <f>K55</f>
        <v>100</v>
      </c>
      <c r="M55" s="264"/>
      <c r="N55" s="433"/>
      <c r="O55" s="409"/>
    </row>
    <row r="56" spans="1:15" ht="67.5" hidden="1" customHeight="1" x14ac:dyDescent="0.25">
      <c r="A56" s="245">
        <v>14</v>
      </c>
      <c r="B56" s="401"/>
      <c r="C56" s="246" t="s">
        <v>243</v>
      </c>
      <c r="D56" s="260" t="s">
        <v>244</v>
      </c>
      <c r="E56" s="252" t="s">
        <v>19</v>
      </c>
      <c r="F56" s="36" t="s">
        <v>20</v>
      </c>
      <c r="G56" s="37" t="s">
        <v>126</v>
      </c>
      <c r="H56" s="38" t="s">
        <v>22</v>
      </c>
      <c r="I56" s="39"/>
      <c r="J56" s="39"/>
      <c r="K56" s="42" t="e">
        <f>IF(J56/I56*100&gt;100,100,J56/I56*100)</f>
        <v>#DIV/0!</v>
      </c>
      <c r="L56" s="254" t="e">
        <f>(K56+K57+K58)/3</f>
        <v>#DIV/0!</v>
      </c>
      <c r="M56" s="256" t="e">
        <f>(L56+L59)/2</f>
        <v>#DIV/0!</v>
      </c>
      <c r="N56" s="414"/>
      <c r="O56" s="408"/>
    </row>
    <row r="57" spans="1:15" ht="86.25" hidden="1" customHeight="1" x14ac:dyDescent="0.25">
      <c r="A57" s="245"/>
      <c r="B57" s="401"/>
      <c r="C57" s="247"/>
      <c r="D57" s="260"/>
      <c r="E57" s="253"/>
      <c r="F57" s="36" t="s">
        <v>20</v>
      </c>
      <c r="G57" s="37" t="s">
        <v>127</v>
      </c>
      <c r="H57" s="41" t="s">
        <v>22</v>
      </c>
      <c r="I57" s="39"/>
      <c r="J57" s="39"/>
      <c r="K57" s="40" t="e">
        <f>IF(I57/J57*100&gt;100,100,I57/J57*100)</f>
        <v>#DIV/0!</v>
      </c>
      <c r="L57" s="255"/>
      <c r="M57" s="257"/>
      <c r="N57" s="415"/>
      <c r="O57" s="408"/>
    </row>
    <row r="58" spans="1:15" ht="51" hidden="1" customHeight="1" x14ac:dyDescent="0.25">
      <c r="A58" s="245"/>
      <c r="B58" s="401"/>
      <c r="C58" s="247"/>
      <c r="D58" s="260"/>
      <c r="E58" s="253"/>
      <c r="F58" s="36" t="s">
        <v>20</v>
      </c>
      <c r="G58" s="37" t="s">
        <v>128</v>
      </c>
      <c r="H58" s="41" t="s">
        <v>22</v>
      </c>
      <c r="I58" s="39"/>
      <c r="J58" s="39"/>
      <c r="K58" s="42" t="e">
        <f>IF(J58/I58*100&gt;100,100,J58/I58*100)</f>
        <v>#DIV/0!</v>
      </c>
      <c r="L58" s="255"/>
      <c r="M58" s="257"/>
      <c r="N58" s="415"/>
      <c r="O58" s="408"/>
    </row>
    <row r="59" spans="1:15" ht="39" hidden="1" customHeight="1" x14ac:dyDescent="0.25">
      <c r="A59" s="245"/>
      <c r="B59" s="401"/>
      <c r="C59" s="248"/>
      <c r="D59" s="261"/>
      <c r="E59" s="253"/>
      <c r="F59" s="36" t="s">
        <v>26</v>
      </c>
      <c r="G59" s="43" t="s">
        <v>27</v>
      </c>
      <c r="H59" s="41" t="s">
        <v>28</v>
      </c>
      <c r="I59" s="39"/>
      <c r="J59" s="39"/>
      <c r="K59" s="42" t="e">
        <f>IF(J59/I59*100&gt;100,100,J59/I59*100)</f>
        <v>#DIV/0!</v>
      </c>
      <c r="L59" s="42" t="e">
        <f>K59</f>
        <v>#DIV/0!</v>
      </c>
      <c r="M59" s="258"/>
      <c r="N59" s="415"/>
      <c r="O59" s="409"/>
    </row>
    <row r="60" spans="1:15" ht="68.25" customHeight="1" x14ac:dyDescent="0.25">
      <c r="A60" s="259">
        <v>7</v>
      </c>
      <c r="B60" s="401"/>
      <c r="C60" s="246" t="s">
        <v>124</v>
      </c>
      <c r="D60" s="260" t="s">
        <v>125</v>
      </c>
      <c r="E60" s="252" t="s">
        <v>19</v>
      </c>
      <c r="F60" s="36" t="s">
        <v>20</v>
      </c>
      <c r="G60" s="37" t="s">
        <v>126</v>
      </c>
      <c r="H60" s="38" t="s">
        <v>22</v>
      </c>
      <c r="I60" s="39">
        <v>100</v>
      </c>
      <c r="J60" s="39">
        <v>95</v>
      </c>
      <c r="K60" s="42">
        <f>IF(J60/I60*100&gt;100,100,J60/I60*100)</f>
        <v>95</v>
      </c>
      <c r="L60" s="254">
        <f>(K60+K61+K62)/3</f>
        <v>98.333333333333329</v>
      </c>
      <c r="M60" s="256">
        <f>(L60+L63)/2</f>
        <v>99.166666666666657</v>
      </c>
      <c r="N60" s="415"/>
      <c r="O60" s="410"/>
    </row>
    <row r="61" spans="1:15" ht="83.25" customHeight="1" x14ac:dyDescent="0.25">
      <c r="A61" s="245"/>
      <c r="B61" s="401"/>
      <c r="C61" s="247"/>
      <c r="D61" s="260"/>
      <c r="E61" s="253"/>
      <c r="F61" s="36" t="s">
        <v>20</v>
      </c>
      <c r="G61" s="37" t="s">
        <v>127</v>
      </c>
      <c r="H61" s="41" t="s">
        <v>22</v>
      </c>
      <c r="I61" s="39">
        <v>15</v>
      </c>
      <c r="J61" s="39">
        <v>4.2</v>
      </c>
      <c r="K61" s="40">
        <f>IF(I61/J61*100&gt;100,100,I61/J61*100)</f>
        <v>100</v>
      </c>
      <c r="L61" s="255"/>
      <c r="M61" s="257"/>
      <c r="N61" s="415"/>
      <c r="O61" s="408"/>
    </row>
    <row r="62" spans="1:15" ht="52.5" customHeight="1" x14ac:dyDescent="0.25">
      <c r="A62" s="245"/>
      <c r="B62" s="401"/>
      <c r="C62" s="247"/>
      <c r="D62" s="260"/>
      <c r="E62" s="253"/>
      <c r="F62" s="36" t="s">
        <v>20</v>
      </c>
      <c r="G62" s="37" t="s">
        <v>128</v>
      </c>
      <c r="H62" s="41" t="s">
        <v>22</v>
      </c>
      <c r="I62" s="39">
        <v>100</v>
      </c>
      <c r="J62" s="39">
        <v>100</v>
      </c>
      <c r="K62" s="42">
        <f>IF(J62/I62*100&gt;100,100,J62/I62*100)</f>
        <v>100</v>
      </c>
      <c r="L62" s="255"/>
      <c r="M62" s="257"/>
      <c r="N62" s="415"/>
      <c r="O62" s="408"/>
    </row>
    <row r="63" spans="1:15" ht="36.75" customHeight="1" x14ac:dyDescent="0.25">
      <c r="A63" s="245"/>
      <c r="B63" s="401"/>
      <c r="C63" s="248"/>
      <c r="D63" s="261"/>
      <c r="E63" s="253"/>
      <c r="F63" s="36" t="s">
        <v>26</v>
      </c>
      <c r="G63" s="43" t="s">
        <v>27</v>
      </c>
      <c r="H63" s="41" t="s">
        <v>28</v>
      </c>
      <c r="I63" s="39">
        <v>2</v>
      </c>
      <c r="J63" s="39">
        <v>2</v>
      </c>
      <c r="K63" s="42">
        <f>IF(J63/I63*100&gt;100,100,J63/I63*100)</f>
        <v>100</v>
      </c>
      <c r="L63" s="42">
        <f>K63</f>
        <v>100</v>
      </c>
      <c r="M63" s="258"/>
      <c r="N63" s="415"/>
      <c r="O63" s="409"/>
    </row>
    <row r="64" spans="1:15" ht="67.5" hidden="1" customHeight="1" x14ac:dyDescent="0.25">
      <c r="A64" s="245">
        <v>16</v>
      </c>
      <c r="B64" s="401"/>
      <c r="C64" s="246" t="s">
        <v>245</v>
      </c>
      <c r="D64" s="260" t="s">
        <v>246</v>
      </c>
      <c r="E64" s="252" t="s">
        <v>19</v>
      </c>
      <c r="F64" s="36" t="s">
        <v>20</v>
      </c>
      <c r="G64" s="37" t="s">
        <v>126</v>
      </c>
      <c r="H64" s="38" t="s">
        <v>22</v>
      </c>
      <c r="I64" s="39"/>
      <c r="J64" s="39"/>
      <c r="K64" s="42" t="e">
        <f>IF(J64/I64*100&gt;100,100,J64/I64*100)</f>
        <v>#DIV/0!</v>
      </c>
      <c r="L64" s="254" t="e">
        <f>(K64+K65+K66)/3</f>
        <v>#DIV/0!</v>
      </c>
      <c r="M64" s="256" t="e">
        <f>(L64+L67)/2</f>
        <v>#DIV/0!</v>
      </c>
      <c r="N64" s="415"/>
      <c r="O64" s="411"/>
    </row>
    <row r="65" spans="1:15" ht="83.25" hidden="1" customHeight="1" x14ac:dyDescent="0.25">
      <c r="A65" s="245"/>
      <c r="B65" s="401"/>
      <c r="C65" s="247"/>
      <c r="D65" s="260"/>
      <c r="E65" s="253"/>
      <c r="F65" s="36" t="s">
        <v>20</v>
      </c>
      <c r="G65" s="37" t="s">
        <v>127</v>
      </c>
      <c r="H65" s="41" t="s">
        <v>22</v>
      </c>
      <c r="I65" s="39"/>
      <c r="J65" s="39"/>
      <c r="K65" s="40" t="e">
        <f>IF(I65/J65*100&gt;100,100,I65/J65*100)</f>
        <v>#DIV/0!</v>
      </c>
      <c r="L65" s="255"/>
      <c r="M65" s="257"/>
      <c r="N65" s="415"/>
      <c r="O65" s="412"/>
    </row>
    <row r="66" spans="1:15" ht="54" hidden="1" customHeight="1" x14ac:dyDescent="0.25">
      <c r="A66" s="245"/>
      <c r="B66" s="401"/>
      <c r="C66" s="247"/>
      <c r="D66" s="260"/>
      <c r="E66" s="253"/>
      <c r="F66" s="36" t="s">
        <v>20</v>
      </c>
      <c r="G66" s="37" t="s">
        <v>128</v>
      </c>
      <c r="H66" s="41" t="s">
        <v>22</v>
      </c>
      <c r="I66" s="39"/>
      <c r="J66" s="39"/>
      <c r="K66" s="42" t="e">
        <f>IF(J66/I66*100&gt;100,100,J66/I66*100)</f>
        <v>#DIV/0!</v>
      </c>
      <c r="L66" s="255"/>
      <c r="M66" s="257"/>
      <c r="N66" s="415"/>
      <c r="O66" s="412"/>
    </row>
    <row r="67" spans="1:15" ht="39.75" hidden="1" customHeight="1" x14ac:dyDescent="0.25">
      <c r="A67" s="245"/>
      <c r="B67" s="401"/>
      <c r="C67" s="248"/>
      <c r="D67" s="261"/>
      <c r="E67" s="253"/>
      <c r="F67" s="36" t="s">
        <v>26</v>
      </c>
      <c r="G67" s="43" t="s">
        <v>27</v>
      </c>
      <c r="H67" s="41" t="s">
        <v>28</v>
      </c>
      <c r="I67" s="39"/>
      <c r="J67" s="39"/>
      <c r="K67" s="42" t="e">
        <f>IF(J67/I67*100&gt;100,100,J67/I67*100)</f>
        <v>#DIV/0!</v>
      </c>
      <c r="L67" s="42" t="e">
        <f>K67</f>
        <v>#DIV/0!</v>
      </c>
      <c r="M67" s="258"/>
      <c r="N67" s="415"/>
      <c r="O67" s="413"/>
    </row>
    <row r="68" spans="1:15" ht="69.75" customHeight="1" x14ac:dyDescent="0.25">
      <c r="A68" s="259">
        <v>8</v>
      </c>
      <c r="B68" s="401"/>
      <c r="C68" s="246" t="s">
        <v>129</v>
      </c>
      <c r="D68" s="260" t="s">
        <v>130</v>
      </c>
      <c r="E68" s="252" t="s">
        <v>19</v>
      </c>
      <c r="F68" s="36" t="s">
        <v>20</v>
      </c>
      <c r="G68" s="37" t="s">
        <v>126</v>
      </c>
      <c r="H68" s="38" t="s">
        <v>22</v>
      </c>
      <c r="I68" s="39">
        <v>100</v>
      </c>
      <c r="J68" s="39">
        <v>95</v>
      </c>
      <c r="K68" s="42">
        <f>IF(J68/I68*100&gt;100,100,J68/I68*100)</f>
        <v>95</v>
      </c>
      <c r="L68" s="254">
        <f>(K68+K69+K70)/3</f>
        <v>98.333333333333329</v>
      </c>
      <c r="M68" s="256">
        <f>(L68+L71)/2</f>
        <v>99.166666666666657</v>
      </c>
      <c r="N68" s="415"/>
      <c r="O68" s="410"/>
    </row>
    <row r="69" spans="1:15" ht="84" customHeight="1" x14ac:dyDescent="0.25">
      <c r="A69" s="245"/>
      <c r="B69" s="401"/>
      <c r="C69" s="247"/>
      <c r="D69" s="260"/>
      <c r="E69" s="253"/>
      <c r="F69" s="36" t="s">
        <v>20</v>
      </c>
      <c r="G69" s="37" t="s">
        <v>127</v>
      </c>
      <c r="H69" s="41" t="s">
        <v>22</v>
      </c>
      <c r="I69" s="39">
        <v>15</v>
      </c>
      <c r="J69" s="39">
        <v>0.6</v>
      </c>
      <c r="K69" s="40">
        <f>IF(I69/J69*100&gt;100,100,I69/J69*100)</f>
        <v>100</v>
      </c>
      <c r="L69" s="255"/>
      <c r="M69" s="257"/>
      <c r="N69" s="415"/>
      <c r="O69" s="408"/>
    </row>
    <row r="70" spans="1:15" ht="51.75" customHeight="1" x14ac:dyDescent="0.25">
      <c r="A70" s="245"/>
      <c r="B70" s="401"/>
      <c r="C70" s="247"/>
      <c r="D70" s="260"/>
      <c r="E70" s="253"/>
      <c r="F70" s="36" t="s">
        <v>20</v>
      </c>
      <c r="G70" s="37" t="s">
        <v>128</v>
      </c>
      <c r="H70" s="41" t="s">
        <v>22</v>
      </c>
      <c r="I70" s="39">
        <v>100</v>
      </c>
      <c r="J70" s="39">
        <v>100</v>
      </c>
      <c r="K70" s="42">
        <f>IF(J70/I70*100&gt;100,100,J70/I70*100)</f>
        <v>100</v>
      </c>
      <c r="L70" s="255"/>
      <c r="M70" s="257"/>
      <c r="N70" s="415"/>
      <c r="O70" s="408"/>
    </row>
    <row r="71" spans="1:15" ht="39" customHeight="1" x14ac:dyDescent="0.25">
      <c r="A71" s="245"/>
      <c r="B71" s="401"/>
      <c r="C71" s="248"/>
      <c r="D71" s="261"/>
      <c r="E71" s="253"/>
      <c r="F71" s="36" t="s">
        <v>26</v>
      </c>
      <c r="G71" s="43" t="s">
        <v>27</v>
      </c>
      <c r="H71" s="41" t="s">
        <v>28</v>
      </c>
      <c r="I71" s="39">
        <v>11</v>
      </c>
      <c r="J71" s="39">
        <v>11</v>
      </c>
      <c r="K71" s="42">
        <f>IF(J71/I71*100&gt;100,100,J71/I71*100)</f>
        <v>100</v>
      </c>
      <c r="L71" s="42">
        <f>K71</f>
        <v>100</v>
      </c>
      <c r="M71" s="258"/>
      <c r="N71" s="415"/>
      <c r="O71" s="409"/>
    </row>
    <row r="72" spans="1:15" ht="66" customHeight="1" x14ac:dyDescent="0.25">
      <c r="A72" s="245">
        <v>9</v>
      </c>
      <c r="B72" s="401"/>
      <c r="C72" s="246" t="s">
        <v>131</v>
      </c>
      <c r="D72" s="249" t="s">
        <v>132</v>
      </c>
      <c r="E72" s="252" t="s">
        <v>19</v>
      </c>
      <c r="F72" s="36" t="s">
        <v>20</v>
      </c>
      <c r="G72" s="37" t="s">
        <v>126</v>
      </c>
      <c r="H72" s="38" t="s">
        <v>22</v>
      </c>
      <c r="I72" s="39">
        <v>100</v>
      </c>
      <c r="J72" s="39">
        <v>95</v>
      </c>
      <c r="K72" s="42">
        <f>IF(J72/I72*100&gt;100,100,J72/I72*100)</f>
        <v>95</v>
      </c>
      <c r="L72" s="254">
        <f>(K72+K73+K74)/3</f>
        <v>98.333333333333329</v>
      </c>
      <c r="M72" s="256">
        <f>(L72+L75)/2</f>
        <v>99.166666666666657</v>
      </c>
      <c r="N72" s="415"/>
      <c r="O72" s="410"/>
    </row>
    <row r="73" spans="1:15" ht="83.25" customHeight="1" x14ac:dyDescent="0.25">
      <c r="A73" s="245"/>
      <c r="B73" s="401"/>
      <c r="C73" s="247"/>
      <c r="D73" s="250"/>
      <c r="E73" s="253"/>
      <c r="F73" s="36" t="s">
        <v>20</v>
      </c>
      <c r="G73" s="37" t="s">
        <v>127</v>
      </c>
      <c r="H73" s="41" t="s">
        <v>22</v>
      </c>
      <c r="I73" s="39">
        <v>10</v>
      </c>
      <c r="J73" s="39">
        <v>4</v>
      </c>
      <c r="K73" s="40">
        <f>IF(I73/J73*100&gt;100,100,I73/J73*100)</f>
        <v>100</v>
      </c>
      <c r="L73" s="255"/>
      <c r="M73" s="257"/>
      <c r="N73" s="415"/>
      <c r="O73" s="408"/>
    </row>
    <row r="74" spans="1:15" ht="54" customHeight="1" x14ac:dyDescent="0.25">
      <c r="A74" s="245"/>
      <c r="B74" s="401"/>
      <c r="C74" s="247"/>
      <c r="D74" s="250"/>
      <c r="E74" s="253"/>
      <c r="F74" s="36" t="s">
        <v>20</v>
      </c>
      <c r="G74" s="37" t="s">
        <v>128</v>
      </c>
      <c r="H74" s="41" t="s">
        <v>22</v>
      </c>
      <c r="I74" s="39">
        <v>100</v>
      </c>
      <c r="J74" s="39">
        <v>100</v>
      </c>
      <c r="K74" s="42">
        <f>IF(J74/I74*100&gt;100,100,J74/I74*100)</f>
        <v>100</v>
      </c>
      <c r="L74" s="255"/>
      <c r="M74" s="257"/>
      <c r="N74" s="415"/>
      <c r="O74" s="408"/>
    </row>
    <row r="75" spans="1:15" ht="33" customHeight="1" x14ac:dyDescent="0.25">
      <c r="A75" s="245"/>
      <c r="B75" s="401"/>
      <c r="C75" s="248"/>
      <c r="D75" s="251"/>
      <c r="E75" s="253"/>
      <c r="F75" s="36" t="s">
        <v>26</v>
      </c>
      <c r="G75" s="43" t="s">
        <v>27</v>
      </c>
      <c r="H75" s="41" t="s">
        <v>28</v>
      </c>
      <c r="I75" s="39">
        <v>308</v>
      </c>
      <c r="J75" s="39">
        <v>308</v>
      </c>
      <c r="K75" s="42">
        <f>IF(J75/I75*100&gt;100,100,J75/I75*100)</f>
        <v>100</v>
      </c>
      <c r="L75" s="42">
        <f>K75</f>
        <v>100</v>
      </c>
      <c r="M75" s="258"/>
      <c r="N75" s="415"/>
      <c r="O75" s="409"/>
    </row>
    <row r="76" spans="1:15" ht="68.25" customHeight="1" x14ac:dyDescent="0.25">
      <c r="A76" s="259">
        <v>10</v>
      </c>
      <c r="B76" s="401"/>
      <c r="C76" s="246" t="s">
        <v>247</v>
      </c>
      <c r="D76" s="249" t="s">
        <v>248</v>
      </c>
      <c r="E76" s="252" t="s">
        <v>19</v>
      </c>
      <c r="F76" s="36" t="s">
        <v>20</v>
      </c>
      <c r="G76" s="37" t="s">
        <v>126</v>
      </c>
      <c r="H76" s="41" t="s">
        <v>22</v>
      </c>
      <c r="I76" s="39">
        <v>100</v>
      </c>
      <c r="J76" s="39">
        <v>95</v>
      </c>
      <c r="K76" s="42">
        <f>IF(J76/I76*100&gt;100,100,J76/I76*100)</f>
        <v>95</v>
      </c>
      <c r="L76" s="254">
        <f>(K76+K77+K78)/3</f>
        <v>98.333333333333329</v>
      </c>
      <c r="M76" s="256">
        <f>(L76+L79)/2</f>
        <v>99.166666666666657</v>
      </c>
      <c r="N76" s="415"/>
      <c r="O76" s="411"/>
    </row>
    <row r="77" spans="1:15" ht="84" customHeight="1" x14ac:dyDescent="0.25">
      <c r="A77" s="245"/>
      <c r="B77" s="401"/>
      <c r="C77" s="247"/>
      <c r="D77" s="250"/>
      <c r="E77" s="253"/>
      <c r="F77" s="36" t="s">
        <v>20</v>
      </c>
      <c r="G77" s="37" t="s">
        <v>127</v>
      </c>
      <c r="H77" s="41" t="s">
        <v>22</v>
      </c>
      <c r="I77" s="39">
        <v>15</v>
      </c>
      <c r="J77" s="39">
        <v>0.4</v>
      </c>
      <c r="K77" s="40">
        <f>IF(I77/J77*100&gt;100,100,I77/J77*100)</f>
        <v>100</v>
      </c>
      <c r="L77" s="255"/>
      <c r="M77" s="257"/>
      <c r="N77" s="415"/>
      <c r="O77" s="412"/>
    </row>
    <row r="78" spans="1:15" ht="50.25" customHeight="1" x14ac:dyDescent="0.25">
      <c r="A78" s="245"/>
      <c r="B78" s="401"/>
      <c r="C78" s="247"/>
      <c r="D78" s="250"/>
      <c r="E78" s="253"/>
      <c r="F78" s="36" t="s">
        <v>20</v>
      </c>
      <c r="G78" s="37" t="s">
        <v>128</v>
      </c>
      <c r="H78" s="41" t="s">
        <v>22</v>
      </c>
      <c r="I78" s="39">
        <v>100</v>
      </c>
      <c r="J78" s="39">
        <v>100</v>
      </c>
      <c r="K78" s="42">
        <f>IF(J78/I78*100&gt;100,100,J78/I78*100)</f>
        <v>100</v>
      </c>
      <c r="L78" s="255"/>
      <c r="M78" s="257"/>
      <c r="N78" s="415"/>
      <c r="O78" s="412"/>
    </row>
    <row r="79" spans="1:15" ht="30.75" customHeight="1" x14ac:dyDescent="0.25">
      <c r="A79" s="245"/>
      <c r="B79" s="401"/>
      <c r="C79" s="248"/>
      <c r="D79" s="251"/>
      <c r="E79" s="253"/>
      <c r="F79" s="36" t="s">
        <v>26</v>
      </c>
      <c r="G79" s="43" t="s">
        <v>27</v>
      </c>
      <c r="H79" s="41" t="s">
        <v>28</v>
      </c>
      <c r="I79" s="39">
        <v>10</v>
      </c>
      <c r="J79" s="39">
        <v>10</v>
      </c>
      <c r="K79" s="42">
        <f>IF(J79/I79*100&gt;100,100,J79/I79*100)</f>
        <v>100</v>
      </c>
      <c r="L79" s="42">
        <f>K79</f>
        <v>100</v>
      </c>
      <c r="M79" s="258"/>
      <c r="N79" s="415"/>
      <c r="O79" s="413"/>
    </row>
    <row r="80" spans="1:15" ht="66" hidden="1" customHeight="1" x14ac:dyDescent="0.25">
      <c r="A80" s="245">
        <v>20</v>
      </c>
      <c r="B80" s="401"/>
      <c r="C80" s="246" t="s">
        <v>249</v>
      </c>
      <c r="D80" s="260" t="s">
        <v>250</v>
      </c>
      <c r="E80" s="252" t="s">
        <v>19</v>
      </c>
      <c r="F80" s="36" t="s">
        <v>20</v>
      </c>
      <c r="G80" s="37" t="s">
        <v>126</v>
      </c>
      <c r="H80" s="38" t="s">
        <v>22</v>
      </c>
      <c r="I80" s="39"/>
      <c r="J80" s="39"/>
      <c r="K80" s="42" t="e">
        <f>IF(J80/I80*100&gt;100,100,J80/I80*100)</f>
        <v>#DIV/0!</v>
      </c>
      <c r="L80" s="254" t="e">
        <f>(K80+K81+K82)/3</f>
        <v>#DIV/0!</v>
      </c>
      <c r="M80" s="256" t="e">
        <f>(L80+L83)/2</f>
        <v>#DIV/0!</v>
      </c>
      <c r="N80" s="415"/>
      <c r="O80" s="410"/>
    </row>
    <row r="81" spans="1:15" ht="83.25" hidden="1" customHeight="1" x14ac:dyDescent="0.25">
      <c r="A81" s="245"/>
      <c r="B81" s="401"/>
      <c r="C81" s="247"/>
      <c r="D81" s="260"/>
      <c r="E81" s="253"/>
      <c r="F81" s="36" t="s">
        <v>20</v>
      </c>
      <c r="G81" s="37" t="s">
        <v>127</v>
      </c>
      <c r="H81" s="41" t="s">
        <v>22</v>
      </c>
      <c r="I81" s="39"/>
      <c r="J81" s="39"/>
      <c r="K81" s="40" t="e">
        <f>IF(I81/J81*100&gt;100,100,I81/J81*100)</f>
        <v>#DIV/0!</v>
      </c>
      <c r="L81" s="255"/>
      <c r="M81" s="257"/>
      <c r="N81" s="415"/>
      <c r="O81" s="408"/>
    </row>
    <row r="82" spans="1:15" ht="52.5" hidden="1" customHeight="1" x14ac:dyDescent="0.25">
      <c r="A82" s="245"/>
      <c r="B82" s="401"/>
      <c r="C82" s="247"/>
      <c r="D82" s="260"/>
      <c r="E82" s="253"/>
      <c r="F82" s="36" t="s">
        <v>20</v>
      </c>
      <c r="G82" s="37" t="s">
        <v>128</v>
      </c>
      <c r="H82" s="41" t="s">
        <v>22</v>
      </c>
      <c r="I82" s="39"/>
      <c r="J82" s="39"/>
      <c r="K82" s="42" t="e">
        <f>IF(J82/I82*100&gt;100,100,J82/I82*100)</f>
        <v>#DIV/0!</v>
      </c>
      <c r="L82" s="255"/>
      <c r="M82" s="257"/>
      <c r="N82" s="415"/>
      <c r="O82" s="408"/>
    </row>
    <row r="83" spans="1:15" ht="34.5" hidden="1" customHeight="1" x14ac:dyDescent="0.25">
      <c r="A83" s="245"/>
      <c r="B83" s="401"/>
      <c r="C83" s="248"/>
      <c r="D83" s="261"/>
      <c r="E83" s="253"/>
      <c r="F83" s="36" t="s">
        <v>26</v>
      </c>
      <c r="G83" s="43" t="s">
        <v>27</v>
      </c>
      <c r="H83" s="41" t="s">
        <v>28</v>
      </c>
      <c r="I83" s="39"/>
      <c r="J83" s="39"/>
      <c r="K83" s="42" t="e">
        <f>IF(J83/I83*100&gt;100,100,J83/I83*100)</f>
        <v>#DIV/0!</v>
      </c>
      <c r="L83" s="42" t="e">
        <f>K83</f>
        <v>#DIV/0!</v>
      </c>
      <c r="M83" s="258"/>
      <c r="N83" s="415"/>
      <c r="O83" s="409"/>
    </row>
    <row r="84" spans="1:15" ht="67.5" hidden="1" customHeight="1" x14ac:dyDescent="0.25">
      <c r="A84" s="259">
        <v>21</v>
      </c>
      <c r="B84" s="401"/>
      <c r="C84" s="246" t="s">
        <v>251</v>
      </c>
      <c r="D84" s="260" t="s">
        <v>252</v>
      </c>
      <c r="E84" s="252" t="s">
        <v>19</v>
      </c>
      <c r="F84" s="36" t="s">
        <v>20</v>
      </c>
      <c r="G84" s="37" t="s">
        <v>126</v>
      </c>
      <c r="H84" s="38" t="s">
        <v>22</v>
      </c>
      <c r="I84" s="39"/>
      <c r="J84" s="39"/>
      <c r="K84" s="42" t="e">
        <f>IF(J84/I84*100&gt;100,100,J84/I84*100)</f>
        <v>#DIV/0!</v>
      </c>
      <c r="L84" s="254" t="e">
        <f>(K84+K85+K86)/3</f>
        <v>#DIV/0!</v>
      </c>
      <c r="M84" s="256" t="e">
        <f>(L84+L87)/2</f>
        <v>#DIV/0!</v>
      </c>
      <c r="N84" s="415"/>
      <c r="O84" s="408"/>
    </row>
    <row r="85" spans="1:15" ht="83.25" hidden="1" customHeight="1" x14ac:dyDescent="0.25">
      <c r="A85" s="245"/>
      <c r="B85" s="401"/>
      <c r="C85" s="247"/>
      <c r="D85" s="260"/>
      <c r="E85" s="253"/>
      <c r="F85" s="36" t="s">
        <v>20</v>
      </c>
      <c r="G85" s="37" t="s">
        <v>127</v>
      </c>
      <c r="H85" s="41" t="s">
        <v>22</v>
      </c>
      <c r="I85" s="39"/>
      <c r="J85" s="39"/>
      <c r="K85" s="40" t="e">
        <f>IF(I85/J85*100&gt;100,100,I85/J85*100)</f>
        <v>#DIV/0!</v>
      </c>
      <c r="L85" s="255"/>
      <c r="M85" s="257"/>
      <c r="N85" s="415"/>
      <c r="O85" s="408"/>
    </row>
    <row r="86" spans="1:15" ht="51.75" hidden="1" customHeight="1" x14ac:dyDescent="0.25">
      <c r="A86" s="245"/>
      <c r="B86" s="401"/>
      <c r="C86" s="247"/>
      <c r="D86" s="260"/>
      <c r="E86" s="253"/>
      <c r="F86" s="36" t="s">
        <v>20</v>
      </c>
      <c r="G86" s="37" t="s">
        <v>128</v>
      </c>
      <c r="H86" s="41" t="s">
        <v>22</v>
      </c>
      <c r="I86" s="39"/>
      <c r="J86" s="39"/>
      <c r="K86" s="42" t="e">
        <f>IF(J86/I86*100&gt;100,100,J86/I86*100)</f>
        <v>#DIV/0!</v>
      </c>
      <c r="L86" s="255"/>
      <c r="M86" s="257"/>
      <c r="N86" s="415"/>
      <c r="O86" s="408"/>
    </row>
    <row r="87" spans="1:15" ht="38.25" hidden="1" customHeight="1" x14ac:dyDescent="0.25">
      <c r="A87" s="245"/>
      <c r="B87" s="401"/>
      <c r="C87" s="248"/>
      <c r="D87" s="261"/>
      <c r="E87" s="253"/>
      <c r="F87" s="36" t="s">
        <v>26</v>
      </c>
      <c r="G87" s="43" t="s">
        <v>27</v>
      </c>
      <c r="H87" s="41" t="s">
        <v>28</v>
      </c>
      <c r="I87" s="39"/>
      <c r="J87" s="39"/>
      <c r="K87" s="42" t="e">
        <f>IF(J87/I87*100&gt;100,100,J87/I87*100)</f>
        <v>#DIV/0!</v>
      </c>
      <c r="L87" s="42" t="e">
        <f>K87</f>
        <v>#DIV/0!</v>
      </c>
      <c r="M87" s="258"/>
      <c r="N87" s="415"/>
      <c r="O87" s="409"/>
    </row>
    <row r="88" spans="1:15" ht="70.5" customHeight="1" x14ac:dyDescent="0.25">
      <c r="A88" s="245">
        <v>11</v>
      </c>
      <c r="B88" s="401"/>
      <c r="C88" s="246" t="s">
        <v>253</v>
      </c>
      <c r="D88" s="260" t="s">
        <v>254</v>
      </c>
      <c r="E88" s="221" t="s">
        <v>19</v>
      </c>
      <c r="F88" s="36" t="s">
        <v>20</v>
      </c>
      <c r="G88" s="37" t="s">
        <v>126</v>
      </c>
      <c r="H88" s="38" t="s">
        <v>22</v>
      </c>
      <c r="I88" s="39">
        <v>100</v>
      </c>
      <c r="J88" s="39">
        <v>95</v>
      </c>
      <c r="K88" s="42">
        <f>IF(J88/I88*100&gt;100,100,J88/I88*100)</f>
        <v>95</v>
      </c>
      <c r="L88" s="216">
        <f>(K88+K89+K90)/3</f>
        <v>98.333333333333329</v>
      </c>
      <c r="M88" s="275">
        <f>(L88+L91)/2</f>
        <v>99.166666666666657</v>
      </c>
      <c r="N88" s="415"/>
      <c r="O88" s="410"/>
    </row>
    <row r="89" spans="1:15" ht="82.5" customHeight="1" x14ac:dyDescent="0.25">
      <c r="A89" s="245"/>
      <c r="B89" s="401"/>
      <c r="C89" s="247"/>
      <c r="D89" s="260"/>
      <c r="E89" s="273"/>
      <c r="F89" s="36" t="s">
        <v>20</v>
      </c>
      <c r="G89" s="37" t="s">
        <v>127</v>
      </c>
      <c r="H89" s="41" t="s">
        <v>22</v>
      </c>
      <c r="I89" s="39">
        <v>15</v>
      </c>
      <c r="J89" s="39">
        <v>1.1000000000000001</v>
      </c>
      <c r="K89" s="40">
        <f>IF(I89/J89*100&gt;100,100,I89/J89*100)</f>
        <v>100</v>
      </c>
      <c r="L89" s="274"/>
      <c r="M89" s="276"/>
      <c r="N89" s="415"/>
      <c r="O89" s="408"/>
    </row>
    <row r="90" spans="1:15" ht="51.75" customHeight="1" x14ac:dyDescent="0.25">
      <c r="A90" s="245"/>
      <c r="B90" s="401"/>
      <c r="C90" s="247"/>
      <c r="D90" s="260"/>
      <c r="E90" s="273"/>
      <c r="F90" s="36" t="s">
        <v>20</v>
      </c>
      <c r="G90" s="17" t="s">
        <v>128</v>
      </c>
      <c r="H90" s="15" t="s">
        <v>22</v>
      </c>
      <c r="I90" s="39">
        <v>100</v>
      </c>
      <c r="J90" s="39">
        <v>100</v>
      </c>
      <c r="K90" s="11">
        <f>IF(J90/I90*100&gt;100,100,J90/I90*100)</f>
        <v>100</v>
      </c>
      <c r="L90" s="274"/>
      <c r="M90" s="276"/>
      <c r="N90" s="415"/>
      <c r="O90" s="408"/>
    </row>
    <row r="91" spans="1:15" ht="33" customHeight="1" x14ac:dyDescent="0.25">
      <c r="A91" s="245"/>
      <c r="B91" s="401"/>
      <c r="C91" s="248"/>
      <c r="D91" s="261"/>
      <c r="E91" s="273"/>
      <c r="F91" s="36" t="s">
        <v>26</v>
      </c>
      <c r="G91" s="14" t="s">
        <v>27</v>
      </c>
      <c r="H91" s="15" t="s">
        <v>28</v>
      </c>
      <c r="I91" s="39">
        <v>5</v>
      </c>
      <c r="J91" s="39">
        <v>5</v>
      </c>
      <c r="K91" s="11">
        <f>IF(J91/I91*100&gt;100,100,J91/I91*100)</f>
        <v>100</v>
      </c>
      <c r="L91" s="11">
        <f>K91</f>
        <v>100</v>
      </c>
      <c r="M91" s="277"/>
      <c r="N91" s="415"/>
      <c r="O91" s="409"/>
    </row>
    <row r="92" spans="1:15" ht="67.5" customHeight="1" x14ac:dyDescent="0.25">
      <c r="A92" s="259">
        <v>12</v>
      </c>
      <c r="B92" s="401"/>
      <c r="C92" s="246" t="s">
        <v>255</v>
      </c>
      <c r="D92" s="260" t="s">
        <v>256</v>
      </c>
      <c r="E92" s="221" t="s">
        <v>19</v>
      </c>
      <c r="F92" s="36" t="s">
        <v>20</v>
      </c>
      <c r="G92" s="17" t="s">
        <v>126</v>
      </c>
      <c r="H92" s="9" t="s">
        <v>22</v>
      </c>
      <c r="I92" s="39">
        <v>100</v>
      </c>
      <c r="J92" s="39">
        <v>95</v>
      </c>
      <c r="K92" s="11">
        <f>IF(J92/I92*100&gt;100,100,J92/I92*100)</f>
        <v>95</v>
      </c>
      <c r="L92" s="216">
        <f>(K92+K93+K94)/3</f>
        <v>98.333333333333329</v>
      </c>
      <c r="M92" s="275">
        <f>(L92+L95)/2</f>
        <v>99.166666666666657</v>
      </c>
      <c r="N92" s="415"/>
      <c r="O92" s="405"/>
    </row>
    <row r="93" spans="1:15" ht="83.25" customHeight="1" x14ac:dyDescent="0.25">
      <c r="A93" s="245"/>
      <c r="B93" s="401"/>
      <c r="C93" s="247"/>
      <c r="D93" s="260"/>
      <c r="E93" s="273"/>
      <c r="F93" s="36" t="s">
        <v>20</v>
      </c>
      <c r="G93" s="17" t="s">
        <v>127</v>
      </c>
      <c r="H93" s="15" t="s">
        <v>22</v>
      </c>
      <c r="I93" s="39">
        <v>15</v>
      </c>
      <c r="J93" s="39">
        <v>3.1</v>
      </c>
      <c r="K93" s="45">
        <f>IF(I93/J93*100&gt;100,100,I93/J93*100)</f>
        <v>100</v>
      </c>
      <c r="L93" s="274"/>
      <c r="M93" s="276"/>
      <c r="N93" s="415"/>
      <c r="O93" s="406"/>
    </row>
    <row r="94" spans="1:15" ht="53.25" customHeight="1" x14ac:dyDescent="0.25">
      <c r="A94" s="245"/>
      <c r="B94" s="401"/>
      <c r="C94" s="247"/>
      <c r="D94" s="260"/>
      <c r="E94" s="273"/>
      <c r="F94" s="7" t="s">
        <v>20</v>
      </c>
      <c r="G94" s="17" t="s">
        <v>128</v>
      </c>
      <c r="H94" s="15" t="s">
        <v>22</v>
      </c>
      <c r="I94" s="39">
        <v>100</v>
      </c>
      <c r="J94" s="39">
        <v>100</v>
      </c>
      <c r="K94" s="11">
        <f>IF(J94/I94*100&gt;100,100,J94/I94*100)</f>
        <v>100</v>
      </c>
      <c r="L94" s="274"/>
      <c r="M94" s="276"/>
      <c r="N94" s="415"/>
      <c r="O94" s="406"/>
    </row>
    <row r="95" spans="1:15" ht="39" customHeight="1" x14ac:dyDescent="0.25">
      <c r="A95" s="245"/>
      <c r="B95" s="401"/>
      <c r="C95" s="248"/>
      <c r="D95" s="261"/>
      <c r="E95" s="273"/>
      <c r="F95" s="7" t="s">
        <v>26</v>
      </c>
      <c r="G95" s="14" t="s">
        <v>27</v>
      </c>
      <c r="H95" s="15" t="s">
        <v>28</v>
      </c>
      <c r="I95" s="39">
        <v>24</v>
      </c>
      <c r="J95" s="39">
        <v>24</v>
      </c>
      <c r="K95" s="11">
        <f>IF(J95/I95*100&gt;100,100,J95/I95*100)</f>
        <v>100</v>
      </c>
      <c r="L95" s="11">
        <f>K95</f>
        <v>100</v>
      </c>
      <c r="M95" s="277"/>
      <c r="N95" s="415"/>
      <c r="O95" s="407"/>
    </row>
    <row r="96" spans="1:15" ht="68.25" hidden="1" customHeight="1" x14ac:dyDescent="0.25">
      <c r="A96" s="245">
        <v>24</v>
      </c>
      <c r="B96" s="401"/>
      <c r="C96" s="246" t="s">
        <v>257</v>
      </c>
      <c r="D96" s="260" t="s">
        <v>258</v>
      </c>
      <c r="E96" s="221" t="s">
        <v>19</v>
      </c>
      <c r="F96" s="7" t="s">
        <v>20</v>
      </c>
      <c r="G96" s="17" t="s">
        <v>126</v>
      </c>
      <c r="H96" s="9" t="s">
        <v>22</v>
      </c>
      <c r="I96" s="39"/>
      <c r="J96" s="39"/>
      <c r="K96" s="11" t="e">
        <f>IF(J96/I96*100&gt;100,100,J96/I96*100)</f>
        <v>#DIV/0!</v>
      </c>
      <c r="L96" s="216" t="e">
        <f>(K96+K97+K98)/3</f>
        <v>#DIV/0!</v>
      </c>
      <c r="M96" s="275" t="e">
        <f>(L96+L99)/2</f>
        <v>#DIV/0!</v>
      </c>
      <c r="N96" s="415"/>
      <c r="O96" s="405"/>
    </row>
    <row r="97" spans="1:15" ht="85.5" hidden="1" customHeight="1" x14ac:dyDescent="0.25">
      <c r="A97" s="245"/>
      <c r="B97" s="401"/>
      <c r="C97" s="247"/>
      <c r="D97" s="260"/>
      <c r="E97" s="273"/>
      <c r="F97" s="7" t="s">
        <v>20</v>
      </c>
      <c r="G97" s="17" t="s">
        <v>127</v>
      </c>
      <c r="H97" s="15" t="s">
        <v>22</v>
      </c>
      <c r="I97" s="39"/>
      <c r="J97" s="39"/>
      <c r="K97" s="45" t="e">
        <f>IF(I97/J97*100&gt;100,100,I97/J97*100)</f>
        <v>#DIV/0!</v>
      </c>
      <c r="L97" s="274"/>
      <c r="M97" s="276"/>
      <c r="N97" s="415"/>
      <c r="O97" s="406"/>
    </row>
    <row r="98" spans="1:15" ht="51.75" hidden="1" customHeight="1" x14ac:dyDescent="0.25">
      <c r="A98" s="245"/>
      <c r="B98" s="401"/>
      <c r="C98" s="247"/>
      <c r="D98" s="260"/>
      <c r="E98" s="273"/>
      <c r="F98" s="7" t="s">
        <v>20</v>
      </c>
      <c r="G98" s="17" t="s">
        <v>128</v>
      </c>
      <c r="H98" s="15" t="s">
        <v>22</v>
      </c>
      <c r="I98" s="39"/>
      <c r="J98" s="39"/>
      <c r="K98" s="11" t="e">
        <f>IF(J98/I98*100&gt;100,100,J98/I98*100)</f>
        <v>#DIV/0!</v>
      </c>
      <c r="L98" s="274"/>
      <c r="M98" s="276"/>
      <c r="N98" s="415"/>
      <c r="O98" s="406"/>
    </row>
    <row r="99" spans="1:15" ht="34.5" hidden="1" customHeight="1" x14ac:dyDescent="0.25">
      <c r="A99" s="245"/>
      <c r="B99" s="428"/>
      <c r="C99" s="248"/>
      <c r="D99" s="261"/>
      <c r="E99" s="273"/>
      <c r="F99" s="7" t="s">
        <v>26</v>
      </c>
      <c r="G99" s="14" t="s">
        <v>27</v>
      </c>
      <c r="H99" s="15" t="s">
        <v>28</v>
      </c>
      <c r="I99" s="39"/>
      <c r="J99" s="39"/>
      <c r="K99" s="11" t="e">
        <f>IF(J99/I99*100&gt;100,100,J99/I99*100)</f>
        <v>#DIV/0!</v>
      </c>
      <c r="L99" s="11" t="e">
        <f>K99</f>
        <v>#DIV/0!</v>
      </c>
      <c r="M99" s="277"/>
      <c r="N99" s="416"/>
      <c r="O99" s="407"/>
    </row>
    <row r="100" spans="1:15" x14ac:dyDescent="0.4">
      <c r="A100" s="31"/>
      <c r="B100" s="2"/>
      <c r="D100" s="2"/>
      <c r="E100" s="2"/>
      <c r="F100" s="167"/>
      <c r="G100" s="2"/>
      <c r="H100" s="2"/>
      <c r="I100" s="2"/>
      <c r="J100" s="2"/>
      <c r="K100" s="2"/>
      <c r="L100" s="2"/>
      <c r="M100" s="27"/>
      <c r="N100" s="4"/>
      <c r="O100" s="2"/>
    </row>
    <row r="101" spans="1:15" x14ac:dyDescent="0.4">
      <c r="A101" s="31"/>
      <c r="B101" s="2"/>
      <c r="D101" s="2"/>
      <c r="E101" s="2"/>
      <c r="F101" s="167"/>
      <c r="G101" s="2"/>
      <c r="H101" s="2"/>
      <c r="I101" s="2"/>
      <c r="J101" s="2"/>
      <c r="K101" s="2"/>
      <c r="L101" s="2"/>
      <c r="M101" s="27"/>
      <c r="N101" s="4"/>
      <c r="O101" s="2"/>
    </row>
    <row r="102" spans="1:15" x14ac:dyDescent="0.4">
      <c r="A102" s="31"/>
      <c r="B102" s="2"/>
      <c r="C102" s="168"/>
      <c r="D102" s="2"/>
      <c r="E102" s="2"/>
      <c r="F102" s="167"/>
      <c r="G102" s="2"/>
      <c r="H102" s="169"/>
      <c r="I102" s="169"/>
      <c r="J102" s="2"/>
      <c r="K102" s="2"/>
      <c r="L102" s="2"/>
      <c r="M102" s="27"/>
      <c r="N102" s="4"/>
      <c r="O102" s="2"/>
    </row>
    <row r="103" spans="1:15" ht="26.25" customHeight="1" x14ac:dyDescent="0.4">
      <c r="A103" s="31"/>
      <c r="B103" s="210" t="s">
        <v>106</v>
      </c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"/>
    </row>
    <row r="104" spans="1:15" x14ac:dyDescent="0.4">
      <c r="A104" s="31"/>
      <c r="B104" s="28"/>
      <c r="D104" s="170"/>
      <c r="E104" s="170"/>
      <c r="F104" s="6"/>
      <c r="G104" s="171"/>
      <c r="H104" s="169"/>
      <c r="I104" s="169"/>
      <c r="J104" s="2"/>
      <c r="K104" s="2"/>
      <c r="L104" s="2"/>
      <c r="M104" s="27"/>
      <c r="N104" s="4"/>
      <c r="O104" s="2"/>
    </row>
    <row r="105" spans="1:15" x14ac:dyDescent="0.4">
      <c r="A105" s="31"/>
      <c r="B105" s="28" t="s">
        <v>107</v>
      </c>
      <c r="D105" s="172"/>
      <c r="E105" s="2"/>
      <c r="F105" s="6"/>
      <c r="G105" s="171"/>
      <c r="H105" s="171"/>
      <c r="I105" s="171"/>
      <c r="J105" s="2"/>
      <c r="K105" s="2"/>
      <c r="L105" s="2"/>
      <c r="M105" s="27"/>
      <c r="N105" s="4"/>
      <c r="O105" s="2"/>
    </row>
    <row r="106" spans="1:15" x14ac:dyDescent="0.4">
      <c r="A106" s="31"/>
      <c r="B106" s="28" t="s">
        <v>108</v>
      </c>
      <c r="D106" s="172"/>
      <c r="E106" s="173"/>
      <c r="F106" s="174"/>
      <c r="G106" s="28"/>
      <c r="H106" s="28"/>
      <c r="I106" s="28"/>
      <c r="J106" s="28"/>
      <c r="K106" s="2"/>
      <c r="L106" s="2"/>
      <c r="M106" s="27"/>
      <c r="N106" s="4"/>
      <c r="O106" s="2"/>
    </row>
    <row r="107" spans="1:15" x14ac:dyDescent="0.4">
      <c r="F107" s="176"/>
    </row>
    <row r="108" spans="1:15" x14ac:dyDescent="0.4">
      <c r="F108" s="174"/>
    </row>
    <row r="109" spans="1:15" x14ac:dyDescent="0.4">
      <c r="F109" s="171"/>
    </row>
    <row r="110" spans="1:15" x14ac:dyDescent="0.4">
      <c r="F110" s="28"/>
    </row>
  </sheetData>
  <autoFilter ref="A3:P3"/>
  <mergeCells count="174">
    <mergeCell ref="A1:O1"/>
    <mergeCell ref="A4:A7"/>
    <mergeCell ref="B4:B99"/>
    <mergeCell ref="C4:C7"/>
    <mergeCell ref="D4:D7"/>
    <mergeCell ref="E4:E7"/>
    <mergeCell ref="L4:L6"/>
    <mergeCell ref="M4:M7"/>
    <mergeCell ref="N4:N55"/>
    <mergeCell ref="O4:O7"/>
    <mergeCell ref="O8:O11"/>
    <mergeCell ref="A12:A15"/>
    <mergeCell ref="C12:C15"/>
    <mergeCell ref="D12:D15"/>
    <mergeCell ref="E12:E15"/>
    <mergeCell ref="L12:L14"/>
    <mergeCell ref="M12:M15"/>
    <mergeCell ref="O12:O15"/>
    <mergeCell ref="A8:A11"/>
    <mergeCell ref="C8:C11"/>
    <mergeCell ref="D8:D11"/>
    <mergeCell ref="E8:E11"/>
    <mergeCell ref="L8:L10"/>
    <mergeCell ref="M8:M11"/>
    <mergeCell ref="M16:M19"/>
    <mergeCell ref="O16:O19"/>
    <mergeCell ref="A20:A23"/>
    <mergeCell ref="C20:C23"/>
    <mergeCell ref="D20:D23"/>
    <mergeCell ref="E20:E23"/>
    <mergeCell ref="L20:L22"/>
    <mergeCell ref="M20:M23"/>
    <mergeCell ref="O20:O23"/>
    <mergeCell ref="A16:A19"/>
    <mergeCell ref="C16:C19"/>
    <mergeCell ref="D16:D19"/>
    <mergeCell ref="E16:E19"/>
    <mergeCell ref="F16:F19"/>
    <mergeCell ref="L16:L18"/>
    <mergeCell ref="O24:O27"/>
    <mergeCell ref="A28:A31"/>
    <mergeCell ref="C28:C31"/>
    <mergeCell ref="D28:D31"/>
    <mergeCell ref="E28:E31"/>
    <mergeCell ref="L28:L30"/>
    <mergeCell ref="M28:M31"/>
    <mergeCell ref="O28:O31"/>
    <mergeCell ref="A24:A27"/>
    <mergeCell ref="C24:C27"/>
    <mergeCell ref="D24:D27"/>
    <mergeCell ref="E24:E27"/>
    <mergeCell ref="L24:L26"/>
    <mergeCell ref="M24:M27"/>
    <mergeCell ref="O32:O35"/>
    <mergeCell ref="A36:A39"/>
    <mergeCell ref="C36:C39"/>
    <mergeCell ref="D36:D39"/>
    <mergeCell ref="E36:E39"/>
    <mergeCell ref="L36:L38"/>
    <mergeCell ref="M36:M39"/>
    <mergeCell ref="O36:O39"/>
    <mergeCell ref="A32:A35"/>
    <mergeCell ref="C32:C35"/>
    <mergeCell ref="D32:D35"/>
    <mergeCell ref="E32:E35"/>
    <mergeCell ref="L32:L34"/>
    <mergeCell ref="M32:M35"/>
    <mergeCell ref="O40:O43"/>
    <mergeCell ref="A44:A47"/>
    <mergeCell ref="C44:C47"/>
    <mergeCell ref="D44:D47"/>
    <mergeCell ref="E44:E47"/>
    <mergeCell ref="L44:L46"/>
    <mergeCell ref="M44:M47"/>
    <mergeCell ref="O44:O47"/>
    <mergeCell ref="A40:A43"/>
    <mergeCell ref="C40:C43"/>
    <mergeCell ref="D40:D43"/>
    <mergeCell ref="E40:E43"/>
    <mergeCell ref="L40:L42"/>
    <mergeCell ref="M40:M43"/>
    <mergeCell ref="O48:O51"/>
    <mergeCell ref="A52:A55"/>
    <mergeCell ref="C52:C55"/>
    <mergeCell ref="D52:D55"/>
    <mergeCell ref="E52:E55"/>
    <mergeCell ref="L52:L54"/>
    <mergeCell ref="M52:M55"/>
    <mergeCell ref="O52:O55"/>
    <mergeCell ref="A48:A51"/>
    <mergeCell ref="C48:C51"/>
    <mergeCell ref="D48:D51"/>
    <mergeCell ref="E48:E51"/>
    <mergeCell ref="L48:L50"/>
    <mergeCell ref="M48:M51"/>
    <mergeCell ref="C64:C67"/>
    <mergeCell ref="D64:D67"/>
    <mergeCell ref="E64:E67"/>
    <mergeCell ref="L64:L66"/>
    <mergeCell ref="M64:M67"/>
    <mergeCell ref="O64:O67"/>
    <mergeCell ref="N56:N99"/>
    <mergeCell ref="O56:O59"/>
    <mergeCell ref="A60:A63"/>
    <mergeCell ref="C60:C63"/>
    <mergeCell ref="D60:D63"/>
    <mergeCell ref="E60:E63"/>
    <mergeCell ref="L60:L62"/>
    <mergeCell ref="M60:M63"/>
    <mergeCell ref="O60:O63"/>
    <mergeCell ref="A64:A67"/>
    <mergeCell ref="A56:A59"/>
    <mergeCell ref="C56:C59"/>
    <mergeCell ref="D56:D59"/>
    <mergeCell ref="E56:E59"/>
    <mergeCell ref="L56:L58"/>
    <mergeCell ref="M56:M59"/>
    <mergeCell ref="O68:O71"/>
    <mergeCell ref="A72:A75"/>
    <mergeCell ref="C72:C75"/>
    <mergeCell ref="D72:D75"/>
    <mergeCell ref="E72:E75"/>
    <mergeCell ref="L72:L74"/>
    <mergeCell ref="M72:M75"/>
    <mergeCell ref="O72:O75"/>
    <mergeCell ref="A68:A71"/>
    <mergeCell ref="C68:C71"/>
    <mergeCell ref="D68:D71"/>
    <mergeCell ref="E68:E71"/>
    <mergeCell ref="L68:L70"/>
    <mergeCell ref="M68:M71"/>
    <mergeCell ref="O76:O79"/>
    <mergeCell ref="A80:A83"/>
    <mergeCell ref="C80:C83"/>
    <mergeCell ref="D80:D83"/>
    <mergeCell ref="E80:E83"/>
    <mergeCell ref="L80:L82"/>
    <mergeCell ref="M80:M83"/>
    <mergeCell ref="O80:O83"/>
    <mergeCell ref="A76:A79"/>
    <mergeCell ref="C76:C79"/>
    <mergeCell ref="D76:D79"/>
    <mergeCell ref="E76:E79"/>
    <mergeCell ref="L76:L78"/>
    <mergeCell ref="M76:M79"/>
    <mergeCell ref="O84:O87"/>
    <mergeCell ref="A88:A91"/>
    <mergeCell ref="C88:C91"/>
    <mergeCell ref="D88:D91"/>
    <mergeCell ref="E88:E91"/>
    <mergeCell ref="L88:L90"/>
    <mergeCell ref="M88:M91"/>
    <mergeCell ref="O88:O91"/>
    <mergeCell ref="A84:A87"/>
    <mergeCell ref="C84:C87"/>
    <mergeCell ref="D84:D87"/>
    <mergeCell ref="E84:E87"/>
    <mergeCell ref="L84:L86"/>
    <mergeCell ref="M84:M87"/>
    <mergeCell ref="B103:N103"/>
    <mergeCell ref="O92:O95"/>
    <mergeCell ref="A96:A99"/>
    <mergeCell ref="C96:C99"/>
    <mergeCell ref="D96:D99"/>
    <mergeCell ref="E96:E99"/>
    <mergeCell ref="L96:L98"/>
    <mergeCell ref="M96:M99"/>
    <mergeCell ref="O96:O99"/>
    <mergeCell ref="A92:A95"/>
    <mergeCell ref="C92:C95"/>
    <mergeCell ref="D92:D95"/>
    <mergeCell ref="E92:E95"/>
    <mergeCell ref="L92:L94"/>
    <mergeCell ref="M92:M95"/>
  </mergeCells>
  <pageMargins left="0.7" right="0.7" top="0.75" bottom="0.75" header="0.3" footer="0.3"/>
  <pageSetup paperSize="9" scale="47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F13" sqref="F13"/>
    </sheetView>
  </sheetViews>
  <sheetFormatPr defaultRowHeight="15" x14ac:dyDescent="0.25"/>
  <cols>
    <col min="1" max="1" width="13.42578125" customWidth="1"/>
    <col min="2" max="2" width="27.5703125" customWidth="1"/>
    <col min="3" max="3" width="43.42578125" customWidth="1"/>
    <col min="4" max="4" width="10.140625" customWidth="1"/>
    <col min="5" max="5" width="17.85546875" customWidth="1"/>
    <col min="6" max="6" width="56.7109375" customWidth="1"/>
    <col min="7" max="7" width="10.28515625" customWidth="1"/>
    <col min="8" max="8" width="14.28515625" customWidth="1"/>
    <col min="9" max="9" width="15.42578125" customWidth="1"/>
    <col min="10" max="10" width="14" customWidth="1"/>
    <col min="11" max="11" width="14.28515625" customWidth="1"/>
    <col min="12" max="12" width="15.5703125" customWidth="1"/>
    <col min="13" max="13" width="14.5703125" customWidth="1"/>
    <col min="14" max="14" width="19.42578125" customWidth="1"/>
    <col min="15" max="15" width="0.5703125" customWidth="1"/>
  </cols>
  <sheetData>
    <row r="1" spans="1:15" ht="195.75" customHeight="1" x14ac:dyDescent="0.25">
      <c r="A1" s="177" t="s">
        <v>2</v>
      </c>
      <c r="B1" s="177" t="s">
        <v>4</v>
      </c>
      <c r="C1" s="177" t="s">
        <v>4</v>
      </c>
      <c r="D1" s="177" t="s">
        <v>5</v>
      </c>
      <c r="E1" s="177" t="s">
        <v>6</v>
      </c>
      <c r="F1" s="177" t="s">
        <v>7</v>
      </c>
      <c r="G1" s="177" t="s">
        <v>8</v>
      </c>
      <c r="H1" s="177" t="s">
        <v>9</v>
      </c>
      <c r="I1" s="178" t="s">
        <v>10</v>
      </c>
      <c r="J1" s="177" t="s">
        <v>11</v>
      </c>
      <c r="K1" s="177" t="s">
        <v>12</v>
      </c>
      <c r="L1" s="177" t="s">
        <v>13</v>
      </c>
      <c r="M1" s="177" t="s">
        <v>14</v>
      </c>
      <c r="N1" s="177" t="s">
        <v>15</v>
      </c>
    </row>
    <row r="2" spans="1:15" ht="24" customHeight="1" x14ac:dyDescent="0.25">
      <c r="A2" s="179">
        <v>1</v>
      </c>
      <c r="B2" s="178">
        <v>2</v>
      </c>
      <c r="C2" s="178">
        <v>3</v>
      </c>
      <c r="D2" s="179">
        <v>4</v>
      </c>
      <c r="E2" s="178">
        <v>5</v>
      </c>
      <c r="F2" s="178">
        <v>6</v>
      </c>
      <c r="G2" s="179">
        <v>7</v>
      </c>
      <c r="H2" s="178">
        <v>8</v>
      </c>
      <c r="I2" s="178">
        <v>9</v>
      </c>
      <c r="J2" s="179">
        <v>10</v>
      </c>
      <c r="K2" s="178">
        <v>11</v>
      </c>
      <c r="L2" s="178">
        <v>12</v>
      </c>
      <c r="M2" s="179">
        <v>13</v>
      </c>
      <c r="N2" s="178">
        <v>14</v>
      </c>
    </row>
    <row r="3" spans="1:15" ht="60.75" hidden="1" customHeight="1" x14ac:dyDescent="0.25">
      <c r="A3" s="481" t="s">
        <v>328</v>
      </c>
      <c r="B3" s="449" t="s">
        <v>329</v>
      </c>
      <c r="C3" s="449" t="s">
        <v>330</v>
      </c>
      <c r="D3" s="441" t="s">
        <v>19</v>
      </c>
      <c r="E3" s="177" t="s">
        <v>20</v>
      </c>
      <c r="F3" s="180" t="s">
        <v>331</v>
      </c>
      <c r="G3" s="181" t="s">
        <v>165</v>
      </c>
      <c r="H3" s="182" t="e">
        <f>#REF!</f>
        <v>#REF!</v>
      </c>
      <c r="I3" s="182" t="e">
        <f>#REF!</f>
        <v>#REF!</v>
      </c>
      <c r="J3" s="183" t="e">
        <f>IF(I3/H3*100&gt;100,100,I3/H3*100)</f>
        <v>#REF!</v>
      </c>
      <c r="K3" s="444" t="e">
        <f>(J3+J4+J5)/3</f>
        <v>#REF!</v>
      </c>
      <c r="L3" s="446" t="e">
        <f>(K3+K6)/2</f>
        <v>#REF!</v>
      </c>
      <c r="M3" s="478" t="s">
        <v>271</v>
      </c>
      <c r="N3" s="457"/>
    </row>
    <row r="4" spans="1:15" ht="39" hidden="1" customHeight="1" x14ac:dyDescent="0.25">
      <c r="A4" s="482"/>
      <c r="B4" s="449"/>
      <c r="C4" s="449"/>
      <c r="D4" s="451"/>
      <c r="E4" s="177" t="s">
        <v>20</v>
      </c>
      <c r="F4" s="180" t="s">
        <v>47</v>
      </c>
      <c r="G4" s="181" t="s">
        <v>165</v>
      </c>
      <c r="H4" s="182" t="e">
        <f>#REF!</f>
        <v>#REF!</v>
      </c>
      <c r="I4" s="182" t="e">
        <f>#REF!</f>
        <v>#REF!</v>
      </c>
      <c r="J4" s="183" t="e">
        <f>IF(I4/H4*100&gt;100,100,I4/H4*100)</f>
        <v>#REF!</v>
      </c>
      <c r="K4" s="453"/>
      <c r="L4" s="455"/>
      <c r="M4" s="479"/>
      <c r="N4" s="458"/>
    </row>
    <row r="5" spans="1:15" ht="89.25" hidden="1" customHeight="1" x14ac:dyDescent="0.25">
      <c r="A5" s="482"/>
      <c r="B5" s="449"/>
      <c r="C5" s="449"/>
      <c r="D5" s="451"/>
      <c r="E5" s="177" t="s">
        <v>20</v>
      </c>
      <c r="F5" s="180" t="s">
        <v>332</v>
      </c>
      <c r="G5" s="181" t="s">
        <v>165</v>
      </c>
      <c r="H5" s="182" t="e">
        <f>#REF!</f>
        <v>#REF!</v>
      </c>
      <c r="I5" s="182" t="e">
        <f>#REF!</f>
        <v>#REF!</v>
      </c>
      <c r="J5" s="183">
        <v>100</v>
      </c>
      <c r="K5" s="454"/>
      <c r="L5" s="455"/>
      <c r="M5" s="479"/>
      <c r="N5" s="458"/>
    </row>
    <row r="6" spans="1:15" ht="33" hidden="1" customHeight="1" x14ac:dyDescent="0.25">
      <c r="A6" s="482"/>
      <c r="B6" s="450"/>
      <c r="C6" s="450"/>
      <c r="D6" s="452"/>
      <c r="E6" s="177" t="s">
        <v>26</v>
      </c>
      <c r="F6" s="184" t="s">
        <v>333</v>
      </c>
      <c r="G6" s="181" t="s">
        <v>169</v>
      </c>
      <c r="H6" s="185" t="e">
        <f>#REF!</f>
        <v>#REF!</v>
      </c>
      <c r="I6" s="185" t="e">
        <f>#REF!</f>
        <v>#REF!</v>
      </c>
      <c r="J6" s="183" t="e">
        <f>IF(I6/H6*100&gt;100,100,I6/H6*100)</f>
        <v>#REF!</v>
      </c>
      <c r="K6" s="183" t="e">
        <f>J6</f>
        <v>#REF!</v>
      </c>
      <c r="L6" s="456"/>
      <c r="M6" s="479"/>
      <c r="N6" s="459"/>
      <c r="O6">
        <v>1</v>
      </c>
    </row>
    <row r="7" spans="1:15" ht="60.75" hidden="1" customHeight="1" x14ac:dyDescent="0.25">
      <c r="A7" s="482"/>
      <c r="B7" s="449" t="s">
        <v>334</v>
      </c>
      <c r="C7" s="449" t="s">
        <v>335</v>
      </c>
      <c r="D7" s="441" t="s">
        <v>19</v>
      </c>
      <c r="E7" s="177" t="s">
        <v>20</v>
      </c>
      <c r="F7" s="180" t="s">
        <v>331</v>
      </c>
      <c r="G7" s="181" t="s">
        <v>165</v>
      </c>
      <c r="H7" s="182" t="e">
        <f>#REF!</f>
        <v>#REF!</v>
      </c>
      <c r="I7" s="182" t="e">
        <f>#REF!</f>
        <v>#REF!</v>
      </c>
      <c r="J7" s="183" t="e">
        <f>IF(I7/H7*100&gt;100,100,I7/H7*100)</f>
        <v>#REF!</v>
      </c>
      <c r="K7" s="444" t="e">
        <f>(J7+J8+J9)/3</f>
        <v>#REF!</v>
      </c>
      <c r="L7" s="446" t="e">
        <f>(K7+K10)/2</f>
        <v>#REF!</v>
      </c>
      <c r="M7" s="479"/>
      <c r="N7" s="457"/>
    </row>
    <row r="8" spans="1:15" ht="39" hidden="1" customHeight="1" x14ac:dyDescent="0.25">
      <c r="A8" s="482"/>
      <c r="B8" s="449"/>
      <c r="C8" s="449"/>
      <c r="D8" s="451"/>
      <c r="E8" s="177" t="s">
        <v>20</v>
      </c>
      <c r="F8" s="180" t="s">
        <v>47</v>
      </c>
      <c r="G8" s="181" t="s">
        <v>165</v>
      </c>
      <c r="H8" s="182" t="e">
        <f>#REF!</f>
        <v>#REF!</v>
      </c>
      <c r="I8" s="182" t="e">
        <f>#REF!</f>
        <v>#REF!</v>
      </c>
      <c r="J8" s="183" t="e">
        <f>IF(I8/H8*100&gt;100,100,I8/H8*100)</f>
        <v>#REF!</v>
      </c>
      <c r="K8" s="453"/>
      <c r="L8" s="455"/>
      <c r="M8" s="479"/>
      <c r="N8" s="458"/>
    </row>
    <row r="9" spans="1:15" ht="89.25" hidden="1" customHeight="1" x14ac:dyDescent="0.25">
      <c r="A9" s="482"/>
      <c r="B9" s="449"/>
      <c r="C9" s="449"/>
      <c r="D9" s="451"/>
      <c r="E9" s="177" t="s">
        <v>20</v>
      </c>
      <c r="F9" s="180" t="s">
        <v>332</v>
      </c>
      <c r="G9" s="181" t="s">
        <v>165</v>
      </c>
      <c r="H9" s="182" t="e">
        <f>#REF!</f>
        <v>#REF!</v>
      </c>
      <c r="I9" s="182" t="e">
        <f>#REF!</f>
        <v>#REF!</v>
      </c>
      <c r="J9" s="183">
        <v>100</v>
      </c>
      <c r="K9" s="454"/>
      <c r="L9" s="455"/>
      <c r="M9" s="479"/>
      <c r="N9" s="458"/>
    </row>
    <row r="10" spans="1:15" ht="1.5" customHeight="1" x14ac:dyDescent="0.25">
      <c r="A10" s="482"/>
      <c r="B10" s="450"/>
      <c r="C10" s="450"/>
      <c r="D10" s="452"/>
      <c r="E10" s="177" t="s">
        <v>26</v>
      </c>
      <c r="F10" s="184" t="s">
        <v>333</v>
      </c>
      <c r="G10" s="181" t="s">
        <v>169</v>
      </c>
      <c r="H10" s="185" t="e">
        <f>#REF!</f>
        <v>#REF!</v>
      </c>
      <c r="I10" s="185" t="e">
        <f>#REF!</f>
        <v>#REF!</v>
      </c>
      <c r="J10" s="183" t="e">
        <f t="shared" ref="J10:J16" si="0">IF(I10/H10*100&gt;100,100,I10/H10*100)</f>
        <v>#REF!</v>
      </c>
      <c r="K10" s="183" t="e">
        <f>J10</f>
        <v>#REF!</v>
      </c>
      <c r="L10" s="456"/>
      <c r="M10" s="479"/>
      <c r="N10" s="459"/>
      <c r="O10">
        <v>1</v>
      </c>
    </row>
    <row r="11" spans="1:15" ht="48" customHeight="1" x14ac:dyDescent="0.25">
      <c r="A11" s="482"/>
      <c r="B11" s="449" t="s">
        <v>98</v>
      </c>
      <c r="C11" s="220" t="s">
        <v>336</v>
      </c>
      <c r="D11" s="441" t="s">
        <v>19</v>
      </c>
      <c r="E11" s="177" t="s">
        <v>20</v>
      </c>
      <c r="F11" s="180" t="s">
        <v>331</v>
      </c>
      <c r="G11" s="181" t="s">
        <v>165</v>
      </c>
      <c r="H11" s="182">
        <f>[2]Техническая!$C$17</f>
        <v>100</v>
      </c>
      <c r="I11" s="182">
        <f>[2]Техническая!$D$17</f>
        <v>100</v>
      </c>
      <c r="J11" s="183">
        <f t="shared" si="0"/>
        <v>100</v>
      </c>
      <c r="K11" s="444">
        <f>(J11+J12+J13)/3</f>
        <v>100</v>
      </c>
      <c r="L11" s="446">
        <f>(K11+K14)/2</f>
        <v>100</v>
      </c>
      <c r="M11" s="479"/>
      <c r="N11" s="457"/>
    </row>
    <row r="12" spans="1:15" ht="66" customHeight="1" x14ac:dyDescent="0.25">
      <c r="A12" s="482"/>
      <c r="B12" s="449"/>
      <c r="C12" s="220"/>
      <c r="D12" s="451"/>
      <c r="E12" s="177" t="s">
        <v>20</v>
      </c>
      <c r="F12" s="180" t="s">
        <v>47</v>
      </c>
      <c r="G12" s="181" t="s">
        <v>165</v>
      </c>
      <c r="H12" s="182">
        <f>[2]Техническая!$C$18</f>
        <v>100</v>
      </c>
      <c r="I12" s="182">
        <f>[2]Техническая!$D$18</f>
        <v>100</v>
      </c>
      <c r="J12" s="183">
        <f t="shared" si="0"/>
        <v>100</v>
      </c>
      <c r="K12" s="453"/>
      <c r="L12" s="455"/>
      <c r="M12" s="479"/>
      <c r="N12" s="458"/>
    </row>
    <row r="13" spans="1:15" ht="78" customHeight="1" x14ac:dyDescent="0.25">
      <c r="A13" s="482"/>
      <c r="B13" s="449"/>
      <c r="C13" s="220"/>
      <c r="D13" s="451"/>
      <c r="E13" s="177" t="s">
        <v>20</v>
      </c>
      <c r="F13" s="180" t="s">
        <v>332</v>
      </c>
      <c r="G13" s="181" t="s">
        <v>165</v>
      </c>
      <c r="H13" s="182">
        <f>[2]Техническая!$C$19</f>
        <v>12</v>
      </c>
      <c r="I13" s="182">
        <f>[2]Техническая!$D$19</f>
        <v>12.280701754385964</v>
      </c>
      <c r="J13" s="183">
        <f t="shared" si="0"/>
        <v>100</v>
      </c>
      <c r="K13" s="454"/>
      <c r="L13" s="455"/>
      <c r="M13" s="479"/>
      <c r="N13" s="458"/>
    </row>
    <row r="14" spans="1:15" ht="27.75" customHeight="1" x14ac:dyDescent="0.25">
      <c r="A14" s="482"/>
      <c r="B14" s="450"/>
      <c r="C14" s="218"/>
      <c r="D14" s="452"/>
      <c r="E14" s="177" t="s">
        <v>26</v>
      </c>
      <c r="F14" s="186" t="s">
        <v>337</v>
      </c>
      <c r="G14" s="181" t="s">
        <v>338</v>
      </c>
      <c r="H14" s="185">
        <f>[2]Техническая!$G$20</f>
        <v>14057.733333333334</v>
      </c>
      <c r="I14" s="185">
        <f>[2]Техническая!$H$20</f>
        <v>14157.011111111111</v>
      </c>
      <c r="J14" s="183">
        <f t="shared" si="0"/>
        <v>100</v>
      </c>
      <c r="K14" s="183">
        <f>J14</f>
        <v>100</v>
      </c>
      <c r="L14" s="456"/>
      <c r="M14" s="479"/>
      <c r="N14" s="459"/>
      <c r="O14">
        <v>2</v>
      </c>
    </row>
    <row r="15" spans="1:15" ht="48.75" customHeight="1" x14ac:dyDescent="0.25">
      <c r="A15" s="482"/>
      <c r="B15" s="220" t="s">
        <v>339</v>
      </c>
      <c r="C15" s="220" t="s">
        <v>340</v>
      </c>
      <c r="D15" s="471" t="s">
        <v>19</v>
      </c>
      <c r="E15" s="7" t="s">
        <v>20</v>
      </c>
      <c r="F15" s="17" t="s">
        <v>331</v>
      </c>
      <c r="G15" s="15" t="s">
        <v>165</v>
      </c>
      <c r="H15" s="187">
        <f>[2]Инвалиды!$C$17</f>
        <v>100</v>
      </c>
      <c r="I15" s="187">
        <f>[2]Инвалиды!$D$17</f>
        <v>100</v>
      </c>
      <c r="J15" s="11">
        <f t="shared" si="0"/>
        <v>100</v>
      </c>
      <c r="K15" s="444">
        <f>(J15+J16+J17)/3</f>
        <v>100</v>
      </c>
      <c r="L15" s="275">
        <f>(K15+K18)/2</f>
        <v>100</v>
      </c>
      <c r="M15" s="479"/>
      <c r="N15" s="457"/>
    </row>
    <row r="16" spans="1:15" ht="62.25" customHeight="1" x14ac:dyDescent="0.25">
      <c r="A16" s="482"/>
      <c r="B16" s="220"/>
      <c r="C16" s="220"/>
      <c r="D16" s="472"/>
      <c r="E16" s="7" t="s">
        <v>20</v>
      </c>
      <c r="F16" s="17" t="s">
        <v>47</v>
      </c>
      <c r="G16" s="15" t="s">
        <v>165</v>
      </c>
      <c r="H16" s="187">
        <f>[2]Инвалиды!$C$18</f>
        <v>100</v>
      </c>
      <c r="I16" s="187">
        <f>[2]Инвалиды!$D$18</f>
        <v>100</v>
      </c>
      <c r="J16" s="11">
        <f t="shared" si="0"/>
        <v>100</v>
      </c>
      <c r="K16" s="474"/>
      <c r="L16" s="476"/>
      <c r="M16" s="479"/>
      <c r="N16" s="458"/>
    </row>
    <row r="17" spans="1:15" ht="78" customHeight="1" x14ac:dyDescent="0.25">
      <c r="A17" s="482"/>
      <c r="B17" s="220"/>
      <c r="C17" s="220"/>
      <c r="D17" s="472"/>
      <c r="E17" s="7" t="s">
        <v>20</v>
      </c>
      <c r="F17" s="17" t="s">
        <v>332</v>
      </c>
      <c r="G17" s="15" t="s">
        <v>165</v>
      </c>
      <c r="H17" s="187">
        <f>[2]Инвалиды!$C$19</f>
        <v>0</v>
      </c>
      <c r="I17" s="187">
        <f>[2]Инвалиды!$D$19</f>
        <v>0</v>
      </c>
      <c r="J17" s="11">
        <v>100</v>
      </c>
      <c r="K17" s="475"/>
      <c r="L17" s="476"/>
      <c r="M17" s="479"/>
      <c r="N17" s="458"/>
    </row>
    <row r="18" spans="1:15" ht="22.5" customHeight="1" x14ac:dyDescent="0.25">
      <c r="A18" s="482"/>
      <c r="B18" s="218"/>
      <c r="C18" s="218"/>
      <c r="D18" s="473"/>
      <c r="E18" s="7" t="s">
        <v>26</v>
      </c>
      <c r="F18" s="188" t="s">
        <v>337</v>
      </c>
      <c r="G18" s="15" t="s">
        <v>338</v>
      </c>
      <c r="H18" s="189">
        <f>[2]Инвалиды!$G$20</f>
        <v>648</v>
      </c>
      <c r="I18" s="189">
        <f>[2]Инвалиды!$H$20</f>
        <v>648</v>
      </c>
      <c r="J18" s="11">
        <f>IF(I18/H18*100&gt;100,100,I18/H18*100)</f>
        <v>100</v>
      </c>
      <c r="K18" s="11">
        <f>J18</f>
        <v>100</v>
      </c>
      <c r="L18" s="477"/>
      <c r="M18" s="479"/>
      <c r="N18" s="459"/>
      <c r="O18">
        <v>3</v>
      </c>
    </row>
    <row r="19" spans="1:15" ht="48.75" customHeight="1" x14ac:dyDescent="0.25">
      <c r="A19" s="482"/>
      <c r="B19" s="449" t="s">
        <v>102</v>
      </c>
      <c r="C19" s="220" t="s">
        <v>341</v>
      </c>
      <c r="D19" s="441" t="s">
        <v>19</v>
      </c>
      <c r="E19" s="177" t="s">
        <v>20</v>
      </c>
      <c r="F19" s="180" t="s">
        <v>331</v>
      </c>
      <c r="G19" s="181" t="s">
        <v>165</v>
      </c>
      <c r="H19" s="182">
        <f>'[2]Физкультурно-спортивная '!$C$17</f>
        <v>100</v>
      </c>
      <c r="I19" s="182">
        <f>'[2]Физкультурно-спортивная '!$D$17</f>
        <v>100</v>
      </c>
      <c r="J19" s="183">
        <f>IF(I19/H19*100&gt;100,100,I19/H19*100)</f>
        <v>100</v>
      </c>
      <c r="K19" s="444">
        <f>(J19+J20+J21)/3</f>
        <v>100</v>
      </c>
      <c r="L19" s="446">
        <f>(K19+K22)/2</f>
        <v>100</v>
      </c>
      <c r="M19" s="479"/>
      <c r="N19" s="457"/>
    </row>
    <row r="20" spans="1:15" ht="64.5" customHeight="1" x14ac:dyDescent="0.25">
      <c r="A20" s="482"/>
      <c r="B20" s="449"/>
      <c r="C20" s="220"/>
      <c r="D20" s="451"/>
      <c r="E20" s="177" t="s">
        <v>20</v>
      </c>
      <c r="F20" s="180" t="s">
        <v>47</v>
      </c>
      <c r="G20" s="181" t="s">
        <v>165</v>
      </c>
      <c r="H20" s="182">
        <f>'[2]Физкультурно-спортивная '!$C$18</f>
        <v>50</v>
      </c>
      <c r="I20" s="182">
        <f>'[2]Физкультурно-спортивная '!$D$18</f>
        <v>50</v>
      </c>
      <c r="J20" s="183">
        <f>IF(I20/H20*100&gt;100,100,I20/H20*100)</f>
        <v>100</v>
      </c>
      <c r="K20" s="453"/>
      <c r="L20" s="455"/>
      <c r="M20" s="479"/>
      <c r="N20" s="458"/>
    </row>
    <row r="21" spans="1:15" ht="79.5" customHeight="1" x14ac:dyDescent="0.25">
      <c r="A21" s="482"/>
      <c r="B21" s="449"/>
      <c r="C21" s="220"/>
      <c r="D21" s="451"/>
      <c r="E21" s="177" t="s">
        <v>20</v>
      </c>
      <c r="F21" s="180" t="s">
        <v>332</v>
      </c>
      <c r="G21" s="181" t="s">
        <v>165</v>
      </c>
      <c r="H21" s="182">
        <f>'[2]Физкультурно-спортивная '!$C$19</f>
        <v>33</v>
      </c>
      <c r="I21" s="182">
        <f>'[2]Физкультурно-спортивная '!$D$19</f>
        <v>33.333333333333329</v>
      </c>
      <c r="J21" s="183">
        <f>IF(I21/H21*100&gt;100,100,I21/H21*100)</f>
        <v>100</v>
      </c>
      <c r="K21" s="454"/>
      <c r="L21" s="455"/>
      <c r="M21" s="479"/>
      <c r="N21" s="458"/>
    </row>
    <row r="22" spans="1:15" ht="22.5" customHeight="1" x14ac:dyDescent="0.25">
      <c r="A22" s="482"/>
      <c r="B22" s="450"/>
      <c r="C22" s="218"/>
      <c r="D22" s="452"/>
      <c r="E22" s="177" t="s">
        <v>26</v>
      </c>
      <c r="F22" s="186" t="s">
        <v>337</v>
      </c>
      <c r="G22" s="181" t="s">
        <v>338</v>
      </c>
      <c r="H22" s="185">
        <f>'[2]Физкультурно-спортивная '!$G$20</f>
        <v>13536</v>
      </c>
      <c r="I22" s="185">
        <f>'[2]Физкультурно-спортивная '!$H$20</f>
        <v>13872.000000000002</v>
      </c>
      <c r="J22" s="183">
        <f>IF(I22/H22*100&gt;100,100,I22/H22*100)</f>
        <v>100</v>
      </c>
      <c r="K22" s="183">
        <f>J22</f>
        <v>100</v>
      </c>
      <c r="L22" s="456"/>
      <c r="M22" s="479"/>
      <c r="N22" s="459"/>
      <c r="O22">
        <v>4</v>
      </c>
    </row>
    <row r="23" spans="1:15" ht="49.5" customHeight="1" x14ac:dyDescent="0.25">
      <c r="A23" s="482"/>
      <c r="B23" s="449" t="s">
        <v>94</v>
      </c>
      <c r="C23" s="449" t="s">
        <v>342</v>
      </c>
      <c r="D23" s="441" t="s">
        <v>19</v>
      </c>
      <c r="E23" s="177" t="s">
        <v>20</v>
      </c>
      <c r="F23" s="180" t="s">
        <v>331</v>
      </c>
      <c r="G23" s="181" t="s">
        <v>165</v>
      </c>
      <c r="H23" s="182">
        <f>[2]Художественная!$C$17</f>
        <v>100</v>
      </c>
      <c r="I23" s="182">
        <f>[2]Художественная!$D$17</f>
        <v>100</v>
      </c>
      <c r="J23" s="183">
        <f t="shared" ref="J23:J28" si="1">IF(I23/H23*100&gt;100,100,I23/H23*100)</f>
        <v>100</v>
      </c>
      <c r="K23" s="444">
        <f>(J23+J24+J25)/3</f>
        <v>100</v>
      </c>
      <c r="L23" s="446">
        <f>(K23+K26)/2</f>
        <v>100</v>
      </c>
      <c r="M23" s="479"/>
      <c r="N23" s="457"/>
    </row>
    <row r="24" spans="1:15" ht="63" customHeight="1" x14ac:dyDescent="0.25">
      <c r="A24" s="482"/>
      <c r="B24" s="449"/>
      <c r="C24" s="449"/>
      <c r="D24" s="451"/>
      <c r="E24" s="177" t="s">
        <v>20</v>
      </c>
      <c r="F24" s="180" t="s">
        <v>47</v>
      </c>
      <c r="G24" s="181" t="s">
        <v>165</v>
      </c>
      <c r="H24" s="182">
        <f>[2]Художественная!$C$18</f>
        <v>77</v>
      </c>
      <c r="I24" s="182">
        <f>[2]Художественная!$D$18</f>
        <v>77.78</v>
      </c>
      <c r="J24" s="183">
        <f t="shared" si="1"/>
        <v>100</v>
      </c>
      <c r="K24" s="453"/>
      <c r="L24" s="455"/>
      <c r="M24" s="479"/>
      <c r="N24" s="458"/>
    </row>
    <row r="25" spans="1:15" ht="78.75" customHeight="1" x14ac:dyDescent="0.25">
      <c r="A25" s="482"/>
      <c r="B25" s="449"/>
      <c r="C25" s="449"/>
      <c r="D25" s="451"/>
      <c r="E25" s="177" t="s">
        <v>20</v>
      </c>
      <c r="F25" s="180" t="s">
        <v>332</v>
      </c>
      <c r="G25" s="181" t="s">
        <v>165</v>
      </c>
      <c r="H25" s="182">
        <f>[2]Художественная!$C$19</f>
        <v>70</v>
      </c>
      <c r="I25" s="182">
        <f>[2]Художественная!$D$19</f>
        <v>70.080552359033376</v>
      </c>
      <c r="J25" s="183">
        <f t="shared" si="1"/>
        <v>100</v>
      </c>
      <c r="K25" s="454"/>
      <c r="L25" s="455"/>
      <c r="M25" s="479"/>
      <c r="N25" s="458"/>
    </row>
    <row r="26" spans="1:15" ht="23.25" customHeight="1" x14ac:dyDescent="0.25">
      <c r="A26" s="482"/>
      <c r="B26" s="450"/>
      <c r="C26" s="450"/>
      <c r="D26" s="452"/>
      <c r="E26" s="177" t="s">
        <v>26</v>
      </c>
      <c r="F26" s="186" t="s">
        <v>337</v>
      </c>
      <c r="G26" s="181" t="s">
        <v>338</v>
      </c>
      <c r="H26" s="185">
        <f>[2]Художественная!$G$20</f>
        <v>135489.60000000001</v>
      </c>
      <c r="I26" s="185">
        <f>[2]Художественная!$H$20</f>
        <v>135586.6</v>
      </c>
      <c r="J26" s="183">
        <f t="shared" si="1"/>
        <v>100</v>
      </c>
      <c r="K26" s="183">
        <f>J26</f>
        <v>100</v>
      </c>
      <c r="L26" s="456"/>
      <c r="M26" s="479"/>
      <c r="N26" s="459"/>
      <c r="O26">
        <v>5</v>
      </c>
    </row>
    <row r="27" spans="1:15" ht="60.75" hidden="1" customHeight="1" x14ac:dyDescent="0.25">
      <c r="A27" s="482"/>
      <c r="B27" s="449" t="s">
        <v>343</v>
      </c>
      <c r="C27" s="460" t="s">
        <v>344</v>
      </c>
      <c r="D27" s="462" t="s">
        <v>19</v>
      </c>
      <c r="E27" s="190" t="s">
        <v>20</v>
      </c>
      <c r="F27" s="191" t="s">
        <v>331</v>
      </c>
      <c r="G27" s="192" t="s">
        <v>165</v>
      </c>
      <c r="H27" s="193">
        <f>'[2]7'!$C$17</f>
        <v>100</v>
      </c>
      <c r="I27" s="193">
        <f>'[2]7'!$D$17</f>
        <v>99.63</v>
      </c>
      <c r="J27" s="194">
        <f t="shared" si="1"/>
        <v>99.63</v>
      </c>
      <c r="K27" s="465">
        <f>(J27+J28+J29)/3</f>
        <v>99.876666666666665</v>
      </c>
      <c r="L27" s="468">
        <f>(K27+K30)/2</f>
        <v>66.543196237913463</v>
      </c>
      <c r="M27" s="479"/>
      <c r="N27" s="457"/>
    </row>
    <row r="28" spans="1:15" ht="39" hidden="1" customHeight="1" x14ac:dyDescent="0.25">
      <c r="A28" s="482"/>
      <c r="B28" s="449"/>
      <c r="C28" s="460"/>
      <c r="D28" s="463"/>
      <c r="E28" s="190" t="s">
        <v>20</v>
      </c>
      <c r="F28" s="191" t="s">
        <v>47</v>
      </c>
      <c r="G28" s="192" t="s">
        <v>165</v>
      </c>
      <c r="H28" s="193">
        <f>'[2]7'!$C$18</f>
        <v>78.3</v>
      </c>
      <c r="I28" s="193">
        <f>'[2]7'!$D$18</f>
        <v>100</v>
      </c>
      <c r="J28" s="194">
        <f t="shared" si="1"/>
        <v>100</v>
      </c>
      <c r="K28" s="466"/>
      <c r="L28" s="469"/>
      <c r="M28" s="479"/>
      <c r="N28" s="458"/>
    </row>
    <row r="29" spans="1:15" ht="89.25" hidden="1" customHeight="1" x14ac:dyDescent="0.25">
      <c r="A29" s="482"/>
      <c r="B29" s="449"/>
      <c r="C29" s="460"/>
      <c r="D29" s="463"/>
      <c r="E29" s="190" t="s">
        <v>20</v>
      </c>
      <c r="F29" s="191" t="s">
        <v>332</v>
      </c>
      <c r="G29" s="192" t="s">
        <v>165</v>
      </c>
      <c r="H29" s="193">
        <f>'[2]7'!$C$19</f>
        <v>9.1</v>
      </c>
      <c r="I29" s="193">
        <f>'[2]7'!$D$19</f>
        <v>0</v>
      </c>
      <c r="J29" s="194">
        <v>100</v>
      </c>
      <c r="K29" s="467"/>
      <c r="L29" s="469"/>
      <c r="M29" s="479"/>
      <c r="N29" s="458"/>
    </row>
    <row r="30" spans="1:15" ht="33" hidden="1" customHeight="1" x14ac:dyDescent="0.25">
      <c r="A30" s="482"/>
      <c r="B30" s="450"/>
      <c r="C30" s="461"/>
      <c r="D30" s="464"/>
      <c r="E30" s="190" t="s">
        <v>26</v>
      </c>
      <c r="F30" s="195" t="s">
        <v>333</v>
      </c>
      <c r="G30" s="192" t="s">
        <v>169</v>
      </c>
      <c r="H30" s="196">
        <f>'[2]7'!$G$20</f>
        <v>22032.100000000002</v>
      </c>
      <c r="I30" s="196">
        <f>'[2]7'!$H$20</f>
        <v>7316.7999999999993</v>
      </c>
      <c r="J30" s="194">
        <f t="shared" ref="J30:J37" si="2">IF(I30/H30*100&gt;100,100,I30/H30*100)</f>
        <v>33.209725809160261</v>
      </c>
      <c r="K30" s="194">
        <f>J30</f>
        <v>33.209725809160261</v>
      </c>
      <c r="L30" s="470"/>
      <c r="M30" s="479"/>
      <c r="N30" s="459"/>
      <c r="O30">
        <v>6</v>
      </c>
    </row>
    <row r="31" spans="1:15" ht="47.25" customHeight="1" x14ac:dyDescent="0.25">
      <c r="A31" s="482"/>
      <c r="B31" s="449" t="s">
        <v>100</v>
      </c>
      <c r="C31" s="449" t="s">
        <v>345</v>
      </c>
      <c r="D31" s="441" t="s">
        <v>19</v>
      </c>
      <c r="E31" s="177" t="s">
        <v>20</v>
      </c>
      <c r="F31" s="180" t="s">
        <v>331</v>
      </c>
      <c r="G31" s="181" t="s">
        <v>165</v>
      </c>
      <c r="H31" s="182">
        <f>'[2]Социально-педагогическая'!$C$17</f>
        <v>100</v>
      </c>
      <c r="I31" s="182">
        <f>'[2]Социально-педагогическая'!$D$17</f>
        <v>100.04</v>
      </c>
      <c r="J31" s="183">
        <f t="shared" si="2"/>
        <v>100</v>
      </c>
      <c r="K31" s="444">
        <f>(J31+J32+J33)/3</f>
        <v>100</v>
      </c>
      <c r="L31" s="446">
        <f>(K31+K34)/2</f>
        <v>100</v>
      </c>
      <c r="M31" s="479"/>
      <c r="N31" s="457"/>
    </row>
    <row r="32" spans="1:15" ht="63" customHeight="1" x14ac:dyDescent="0.25">
      <c r="A32" s="482"/>
      <c r="B32" s="449"/>
      <c r="C32" s="449"/>
      <c r="D32" s="451"/>
      <c r="E32" s="177" t="s">
        <v>20</v>
      </c>
      <c r="F32" s="180" t="s">
        <v>47</v>
      </c>
      <c r="G32" s="181" t="s">
        <v>165</v>
      </c>
      <c r="H32" s="182">
        <f>'[2]Социально-педагогическая'!$C$18</f>
        <v>94</v>
      </c>
      <c r="I32" s="182">
        <f>'[2]Социально-педагогическая'!$D$18</f>
        <v>94.44</v>
      </c>
      <c r="J32" s="183">
        <f t="shared" si="2"/>
        <v>100</v>
      </c>
      <c r="K32" s="453"/>
      <c r="L32" s="455"/>
      <c r="M32" s="479"/>
      <c r="N32" s="458"/>
    </row>
    <row r="33" spans="1:15" ht="78" customHeight="1" x14ac:dyDescent="0.25">
      <c r="A33" s="482"/>
      <c r="B33" s="449"/>
      <c r="C33" s="449"/>
      <c r="D33" s="451"/>
      <c r="E33" s="177" t="s">
        <v>20</v>
      </c>
      <c r="F33" s="180" t="s">
        <v>332</v>
      </c>
      <c r="G33" s="181" t="s">
        <v>165</v>
      </c>
      <c r="H33" s="182">
        <f>'[2]Социально-педагогическая'!$C$19</f>
        <v>35</v>
      </c>
      <c r="I33" s="182">
        <f>'[2]Социально-педагогическая'!$D$19</f>
        <v>35.555555555555557</v>
      </c>
      <c r="J33" s="183">
        <f t="shared" si="2"/>
        <v>100</v>
      </c>
      <c r="K33" s="454"/>
      <c r="L33" s="455"/>
      <c r="M33" s="479"/>
      <c r="N33" s="458"/>
    </row>
    <row r="34" spans="1:15" ht="24" customHeight="1" x14ac:dyDescent="0.25">
      <c r="A34" s="482"/>
      <c r="B34" s="450"/>
      <c r="C34" s="450"/>
      <c r="D34" s="452"/>
      <c r="E34" s="177" t="s">
        <v>26</v>
      </c>
      <c r="F34" s="186" t="s">
        <v>337</v>
      </c>
      <c r="G34" s="181" t="s">
        <v>338</v>
      </c>
      <c r="H34" s="185">
        <f>'[2]Социально-педагогическая'!$G$20</f>
        <v>111525.73999999999</v>
      </c>
      <c r="I34" s="185">
        <f>'[2]Социально-педагогическая'!$H$20</f>
        <v>111565.01999999999</v>
      </c>
      <c r="J34" s="183">
        <f t="shared" si="2"/>
        <v>100</v>
      </c>
      <c r="K34" s="183">
        <f>J34</f>
        <v>100</v>
      </c>
      <c r="L34" s="456"/>
      <c r="M34" s="479"/>
      <c r="N34" s="459"/>
      <c r="O34">
        <v>6</v>
      </c>
    </row>
    <row r="35" spans="1:15" ht="48" customHeight="1" x14ac:dyDescent="0.25">
      <c r="A35" s="482"/>
      <c r="B35" s="435" t="s">
        <v>346</v>
      </c>
      <c r="C35" s="438" t="s">
        <v>347</v>
      </c>
      <c r="D35" s="441" t="s">
        <v>348</v>
      </c>
      <c r="E35" s="177" t="s">
        <v>20</v>
      </c>
      <c r="F35" s="180" t="s">
        <v>349</v>
      </c>
      <c r="G35" s="181" t="s">
        <v>169</v>
      </c>
      <c r="H35" s="182">
        <f>[2]работы!D12</f>
        <v>2000</v>
      </c>
      <c r="I35" s="182">
        <f>[2]работы!E12</f>
        <v>2000</v>
      </c>
      <c r="J35" s="183">
        <f t="shared" si="2"/>
        <v>100</v>
      </c>
      <c r="K35" s="444">
        <f>(J35+J36)/2</f>
        <v>100</v>
      </c>
      <c r="L35" s="446">
        <f>(K35+K37)/2</f>
        <v>100</v>
      </c>
      <c r="M35" s="479"/>
      <c r="N35" s="446"/>
    </row>
    <row r="36" spans="1:15" ht="63" customHeight="1" x14ac:dyDescent="0.25">
      <c r="A36" s="482"/>
      <c r="B36" s="436"/>
      <c r="C36" s="439"/>
      <c r="D36" s="442"/>
      <c r="E36" s="177" t="s">
        <v>20</v>
      </c>
      <c r="F36" s="180" t="s">
        <v>350</v>
      </c>
      <c r="G36" s="181" t="s">
        <v>351</v>
      </c>
      <c r="H36" s="182">
        <f>[2]работы!D13</f>
        <v>7</v>
      </c>
      <c r="I36" s="182">
        <f>[2]работы!E13</f>
        <v>7</v>
      </c>
      <c r="J36" s="183">
        <f t="shared" si="2"/>
        <v>100</v>
      </c>
      <c r="K36" s="445"/>
      <c r="L36" s="447"/>
      <c r="M36" s="479"/>
      <c r="N36" s="447"/>
    </row>
    <row r="37" spans="1:15" ht="23.25" customHeight="1" x14ac:dyDescent="0.25">
      <c r="A37" s="483"/>
      <c r="B37" s="437"/>
      <c r="C37" s="440"/>
      <c r="D37" s="443"/>
      <c r="E37" s="177" t="s">
        <v>26</v>
      </c>
      <c r="F37" s="184" t="s">
        <v>352</v>
      </c>
      <c r="G37" s="181" t="s">
        <v>351</v>
      </c>
      <c r="H37" s="182">
        <f>[2]работы!H14</f>
        <v>7</v>
      </c>
      <c r="I37" s="182">
        <f>[2]работы!I14</f>
        <v>7</v>
      </c>
      <c r="J37" s="183">
        <f t="shared" si="2"/>
        <v>100</v>
      </c>
      <c r="K37" s="183">
        <f>J37</f>
        <v>100</v>
      </c>
      <c r="L37" s="448"/>
      <c r="M37" s="480"/>
      <c r="N37" s="448"/>
    </row>
    <row r="38" spans="1:15" x14ac:dyDescent="0.25">
      <c r="H38" s="197">
        <f>H14+H18+H22+H26</f>
        <v>163731.33333333334</v>
      </c>
      <c r="I38" s="197">
        <f>I14+I18+I22+I26</f>
        <v>164263.61111111112</v>
      </c>
    </row>
  </sheetData>
  <mergeCells count="56">
    <mergeCell ref="K3:K5"/>
    <mergeCell ref="L3:L6"/>
    <mergeCell ref="D11:D14"/>
    <mergeCell ref="K11:K13"/>
    <mergeCell ref="L11:L14"/>
    <mergeCell ref="C11:C14"/>
    <mergeCell ref="A3:A37"/>
    <mergeCell ref="B3:B6"/>
    <mergeCell ref="C3:C6"/>
    <mergeCell ref="D3:D6"/>
    <mergeCell ref="B19:B22"/>
    <mergeCell ref="N11:N14"/>
    <mergeCell ref="B15:B18"/>
    <mergeCell ref="C15:C18"/>
    <mergeCell ref="D15:D18"/>
    <mergeCell ref="K15:K17"/>
    <mergeCell ref="L15:L18"/>
    <mergeCell ref="N15:N18"/>
    <mergeCell ref="M3:M37"/>
    <mergeCell ref="N3:N6"/>
    <mergeCell ref="B7:B10"/>
    <mergeCell ref="C7:C10"/>
    <mergeCell ref="D7:D10"/>
    <mergeCell ref="K7:K9"/>
    <mergeCell ref="L7:L10"/>
    <mergeCell ref="N7:N10"/>
    <mergeCell ref="B11:B14"/>
    <mergeCell ref="C19:C22"/>
    <mergeCell ref="D19:D22"/>
    <mergeCell ref="K19:K21"/>
    <mergeCell ref="L19:L22"/>
    <mergeCell ref="N19:N22"/>
    <mergeCell ref="N23:N26"/>
    <mergeCell ref="B27:B30"/>
    <mergeCell ref="C27:C30"/>
    <mergeCell ref="D27:D30"/>
    <mergeCell ref="K27:K29"/>
    <mergeCell ref="L27:L30"/>
    <mergeCell ref="N27:N30"/>
    <mergeCell ref="B23:B26"/>
    <mergeCell ref="C23:C26"/>
    <mergeCell ref="D23:D26"/>
    <mergeCell ref="K23:K25"/>
    <mergeCell ref="L23:L26"/>
    <mergeCell ref="N35:N37"/>
    <mergeCell ref="B31:B34"/>
    <mergeCell ref="C31:C34"/>
    <mergeCell ref="D31:D34"/>
    <mergeCell ref="K31:K33"/>
    <mergeCell ref="L31:L34"/>
    <mergeCell ref="N31:N34"/>
    <mergeCell ref="B35:B37"/>
    <mergeCell ref="C35:C37"/>
    <mergeCell ref="D35:D37"/>
    <mergeCell ref="K35:K36"/>
    <mergeCell ref="L35:L3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G5" sqref="G5"/>
    </sheetView>
  </sheetViews>
  <sheetFormatPr defaultRowHeight="15" x14ac:dyDescent="0.25"/>
  <cols>
    <col min="1" max="1" width="6.85546875" style="201" bestFit="1" customWidth="1"/>
    <col min="2" max="2" width="13.140625" style="201" customWidth="1"/>
    <col min="3" max="3" width="12.140625" style="201" customWidth="1"/>
    <col min="4" max="4" width="9.140625" style="201"/>
    <col min="5" max="5" width="14.85546875" style="201" customWidth="1"/>
    <col min="6" max="6" width="13.28515625" style="201" customWidth="1"/>
    <col min="7" max="7" width="29.85546875" style="201" customWidth="1"/>
    <col min="8" max="8" width="11.42578125" style="201" customWidth="1"/>
    <col min="9" max="9" width="18.28515625" style="201" customWidth="1"/>
    <col min="10" max="11" width="20" style="201" customWidth="1"/>
    <col min="12" max="12" width="23" style="201" customWidth="1"/>
    <col min="13" max="13" width="17.140625" style="201" customWidth="1"/>
    <col min="14" max="14" width="20.5703125" style="201" customWidth="1"/>
    <col min="15" max="15" width="20.28515625" style="201" customWidth="1"/>
    <col min="16" max="16384" width="9.140625" style="201"/>
  </cols>
  <sheetData>
    <row r="1" spans="1:15" ht="24" thickBot="1" x14ac:dyDescent="0.3">
      <c r="A1" s="500" t="s">
        <v>353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</row>
    <row r="2" spans="1:15" ht="142.5" thickBot="1" x14ac:dyDescent="0.3">
      <c r="A2" s="202" t="s">
        <v>1</v>
      </c>
      <c r="B2" s="202" t="s">
        <v>2</v>
      </c>
      <c r="C2" s="202"/>
      <c r="D2" s="202" t="s">
        <v>4</v>
      </c>
      <c r="E2" s="202" t="s">
        <v>5</v>
      </c>
      <c r="F2" s="202" t="s">
        <v>6</v>
      </c>
      <c r="G2" s="202" t="s">
        <v>7</v>
      </c>
      <c r="H2" s="202" t="s">
        <v>8</v>
      </c>
      <c r="I2" s="202" t="s">
        <v>354</v>
      </c>
      <c r="J2" s="203" t="s">
        <v>10</v>
      </c>
      <c r="K2" s="202" t="s">
        <v>11</v>
      </c>
      <c r="L2" s="202" t="s">
        <v>12</v>
      </c>
      <c r="M2" s="202" t="s">
        <v>13</v>
      </c>
      <c r="N2" s="202" t="s">
        <v>14</v>
      </c>
      <c r="O2" s="202" t="s">
        <v>15</v>
      </c>
    </row>
    <row r="3" spans="1:15" ht="16.5" thickBot="1" x14ac:dyDescent="0.3">
      <c r="A3" s="204">
        <v>1</v>
      </c>
      <c r="B3" s="204">
        <v>2</v>
      </c>
      <c r="C3" s="204"/>
      <c r="D3" s="203">
        <v>3</v>
      </c>
      <c r="E3" s="204">
        <v>4</v>
      </c>
      <c r="F3" s="203">
        <v>5</v>
      </c>
      <c r="G3" s="204">
        <v>6</v>
      </c>
      <c r="H3" s="203">
        <v>7</v>
      </c>
      <c r="I3" s="204">
        <v>8</v>
      </c>
      <c r="J3" s="203">
        <v>9</v>
      </c>
      <c r="K3" s="204">
        <v>10</v>
      </c>
      <c r="L3" s="203">
        <v>11</v>
      </c>
      <c r="M3" s="204">
        <v>12</v>
      </c>
      <c r="N3" s="203">
        <v>13</v>
      </c>
      <c r="O3" s="204">
        <v>14</v>
      </c>
    </row>
    <row r="4" spans="1:15" ht="158.25" thickBot="1" x14ac:dyDescent="0.3">
      <c r="A4" s="502">
        <v>1</v>
      </c>
      <c r="B4" s="505" t="s">
        <v>355</v>
      </c>
      <c r="C4" s="489" t="s">
        <v>356</v>
      </c>
      <c r="D4" s="492" t="s">
        <v>357</v>
      </c>
      <c r="E4" s="493" t="s">
        <v>19</v>
      </c>
      <c r="F4" s="198" t="s">
        <v>20</v>
      </c>
      <c r="G4" s="198" t="s">
        <v>358</v>
      </c>
      <c r="H4" s="205" t="s">
        <v>359</v>
      </c>
      <c r="I4" s="206">
        <v>100</v>
      </c>
      <c r="J4" s="207">
        <v>100</v>
      </c>
      <c r="K4" s="207">
        <f t="shared" ref="K4:K12" si="0">IF(J4/I4*100&gt;100,100,J4/I4*100)</f>
        <v>100</v>
      </c>
      <c r="L4" s="494">
        <f>(K4+K5)/2</f>
        <v>100</v>
      </c>
      <c r="M4" s="484">
        <f>(L4+L6)/2</f>
        <v>99.973684210526315</v>
      </c>
      <c r="N4" s="509" t="s">
        <v>271</v>
      </c>
      <c r="O4" s="208"/>
    </row>
    <row r="5" spans="1:15" ht="142.5" thickBot="1" x14ac:dyDescent="0.3">
      <c r="A5" s="503"/>
      <c r="B5" s="506"/>
      <c r="C5" s="490"/>
      <c r="D5" s="492"/>
      <c r="E5" s="493"/>
      <c r="F5" s="198" t="s">
        <v>20</v>
      </c>
      <c r="G5" s="199" t="s">
        <v>360</v>
      </c>
      <c r="H5" s="205" t="s">
        <v>359</v>
      </c>
      <c r="I5" s="206">
        <v>100</v>
      </c>
      <c r="J5" s="206">
        <v>100</v>
      </c>
      <c r="K5" s="207">
        <f t="shared" si="0"/>
        <v>100</v>
      </c>
      <c r="L5" s="494"/>
      <c r="M5" s="485"/>
      <c r="N5" s="510"/>
      <c r="O5" s="208"/>
    </row>
    <row r="6" spans="1:15" ht="32.25" thickBot="1" x14ac:dyDescent="0.3">
      <c r="A6" s="504"/>
      <c r="B6" s="506"/>
      <c r="C6" s="491"/>
      <c r="D6" s="492"/>
      <c r="E6" s="493"/>
      <c r="F6" s="198" t="s">
        <v>26</v>
      </c>
      <c r="G6" s="200" t="s">
        <v>27</v>
      </c>
      <c r="H6" s="205" t="s">
        <v>28</v>
      </c>
      <c r="I6" s="209">
        <v>1900</v>
      </c>
      <c r="J6" s="209">
        <v>1899</v>
      </c>
      <c r="K6" s="207">
        <f t="shared" si="0"/>
        <v>99.94736842105263</v>
      </c>
      <c r="L6" s="207">
        <f>K6</f>
        <v>99.94736842105263</v>
      </c>
      <c r="M6" s="486"/>
      <c r="N6" s="510"/>
      <c r="O6" s="208"/>
    </row>
    <row r="7" spans="1:15" ht="111" thickBot="1" x14ac:dyDescent="0.3">
      <c r="A7" s="502">
        <v>2</v>
      </c>
      <c r="B7" s="506"/>
      <c r="C7" s="489" t="s">
        <v>361</v>
      </c>
      <c r="D7" s="492" t="s">
        <v>362</v>
      </c>
      <c r="E7" s="493" t="s">
        <v>19</v>
      </c>
      <c r="F7" s="198" t="s">
        <v>20</v>
      </c>
      <c r="G7" s="198" t="s">
        <v>363</v>
      </c>
      <c r="H7" s="205" t="s">
        <v>359</v>
      </c>
      <c r="I7" s="206">
        <v>100</v>
      </c>
      <c r="J7" s="207">
        <v>100</v>
      </c>
      <c r="K7" s="207">
        <f t="shared" si="0"/>
        <v>100</v>
      </c>
      <c r="L7" s="494">
        <f>(K7+K8)/2</f>
        <v>100</v>
      </c>
      <c r="M7" s="484">
        <f>(L7+L9)/2</f>
        <v>100</v>
      </c>
      <c r="N7" s="510"/>
      <c r="O7" s="208"/>
    </row>
    <row r="8" spans="1:15" ht="126.75" thickBot="1" x14ac:dyDescent="0.3">
      <c r="A8" s="503"/>
      <c r="B8" s="506"/>
      <c r="C8" s="490"/>
      <c r="D8" s="492"/>
      <c r="E8" s="493"/>
      <c r="F8" s="198" t="s">
        <v>20</v>
      </c>
      <c r="G8" s="198" t="s">
        <v>364</v>
      </c>
      <c r="H8" s="205" t="s">
        <v>359</v>
      </c>
      <c r="I8" s="206">
        <v>100</v>
      </c>
      <c r="J8" s="206">
        <v>100</v>
      </c>
      <c r="K8" s="207">
        <f t="shared" si="0"/>
        <v>100</v>
      </c>
      <c r="L8" s="494"/>
      <c r="M8" s="485"/>
      <c r="N8" s="510"/>
      <c r="O8" s="208"/>
    </row>
    <row r="9" spans="1:15" ht="32.25" thickBot="1" x14ac:dyDescent="0.3">
      <c r="A9" s="504"/>
      <c r="B9" s="506"/>
      <c r="C9" s="491"/>
      <c r="D9" s="492"/>
      <c r="E9" s="493"/>
      <c r="F9" s="198" t="s">
        <v>26</v>
      </c>
      <c r="G9" s="200" t="s">
        <v>27</v>
      </c>
      <c r="H9" s="205" t="s">
        <v>28</v>
      </c>
      <c r="I9" s="209">
        <v>1800</v>
      </c>
      <c r="J9" s="209">
        <v>1800</v>
      </c>
      <c r="K9" s="207">
        <f t="shared" si="0"/>
        <v>100</v>
      </c>
      <c r="L9" s="207">
        <f>K9</f>
        <v>100</v>
      </c>
      <c r="M9" s="486"/>
      <c r="N9" s="510"/>
      <c r="O9" s="208"/>
    </row>
    <row r="10" spans="1:15" ht="158.25" thickBot="1" x14ac:dyDescent="0.3">
      <c r="A10" s="495">
        <v>3</v>
      </c>
      <c r="B10" s="507"/>
      <c r="C10" s="489" t="s">
        <v>365</v>
      </c>
      <c r="D10" s="492" t="s">
        <v>366</v>
      </c>
      <c r="E10" s="493" t="s">
        <v>19</v>
      </c>
      <c r="F10" s="198" t="s">
        <v>20</v>
      </c>
      <c r="G10" s="198" t="s">
        <v>358</v>
      </c>
      <c r="H10" s="205" t="s">
        <v>359</v>
      </c>
      <c r="I10" s="206">
        <v>100</v>
      </c>
      <c r="J10" s="207">
        <v>100</v>
      </c>
      <c r="K10" s="207">
        <f t="shared" si="0"/>
        <v>100</v>
      </c>
      <c r="L10" s="498">
        <f>(K10+K11)/2</f>
        <v>100</v>
      </c>
      <c r="M10" s="484">
        <f>(L10+L12)/2</f>
        <v>100</v>
      </c>
      <c r="N10" s="510"/>
      <c r="O10" s="208"/>
    </row>
    <row r="11" spans="1:15" ht="142.5" thickBot="1" x14ac:dyDescent="0.3">
      <c r="A11" s="496"/>
      <c r="B11" s="507"/>
      <c r="C11" s="490"/>
      <c r="D11" s="492"/>
      <c r="E11" s="493"/>
      <c r="F11" s="198" t="s">
        <v>20</v>
      </c>
      <c r="G11" s="199" t="s">
        <v>367</v>
      </c>
      <c r="H11" s="205" t="s">
        <v>359</v>
      </c>
      <c r="I11" s="206">
        <v>100</v>
      </c>
      <c r="J11" s="206">
        <v>100</v>
      </c>
      <c r="K11" s="207">
        <f t="shared" si="0"/>
        <v>100</v>
      </c>
      <c r="L11" s="499"/>
      <c r="M11" s="485"/>
      <c r="N11" s="510"/>
      <c r="O11" s="208"/>
    </row>
    <row r="12" spans="1:15" ht="32.25" thickBot="1" x14ac:dyDescent="0.3">
      <c r="A12" s="497"/>
      <c r="B12" s="508"/>
      <c r="C12" s="491"/>
      <c r="D12" s="492"/>
      <c r="E12" s="493"/>
      <c r="F12" s="198" t="s">
        <v>26</v>
      </c>
      <c r="G12" s="200" t="s">
        <v>27</v>
      </c>
      <c r="H12" s="205" t="s">
        <v>28</v>
      </c>
      <c r="I12" s="209">
        <v>300</v>
      </c>
      <c r="J12" s="209">
        <v>300</v>
      </c>
      <c r="K12" s="207">
        <f t="shared" si="0"/>
        <v>100</v>
      </c>
      <c r="L12" s="207">
        <f>K12</f>
        <v>100</v>
      </c>
      <c r="M12" s="486"/>
      <c r="N12" s="511"/>
      <c r="O12" s="208"/>
    </row>
    <row r="13" spans="1:15" ht="18.75" x14ac:dyDescent="0.25">
      <c r="A13" s="487" t="s">
        <v>368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</row>
  </sheetData>
  <mergeCells count="22">
    <mergeCell ref="A1:O1"/>
    <mergeCell ref="A4:A6"/>
    <mergeCell ref="B4:B12"/>
    <mergeCell ref="C4:C6"/>
    <mergeCell ref="D4:D6"/>
    <mergeCell ref="E4:E6"/>
    <mergeCell ref="L4:L5"/>
    <mergeCell ref="M4:M6"/>
    <mergeCell ref="N4:N12"/>
    <mergeCell ref="A7:A9"/>
    <mergeCell ref="M10:M12"/>
    <mergeCell ref="A13:O13"/>
    <mergeCell ref="C7:C9"/>
    <mergeCell ref="D7:D9"/>
    <mergeCell ref="E7:E9"/>
    <mergeCell ref="L7:L8"/>
    <mergeCell ref="M7:M9"/>
    <mergeCell ref="A10:A12"/>
    <mergeCell ref="C10:C12"/>
    <mergeCell ref="D10:D12"/>
    <mergeCell ref="E10:E12"/>
    <mergeCell ref="L10:L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138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139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100</v>
      </c>
      <c r="M4" s="222">
        <f>(L4+L7)/2</f>
        <v>98.133333333333326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80</v>
      </c>
      <c r="J5" s="10">
        <v>83.3</v>
      </c>
      <c r="K5" s="11">
        <f t="shared" si="0"/>
        <v>100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1.5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15</v>
      </c>
      <c r="J7" s="10">
        <v>14.44</v>
      </c>
      <c r="K7" s="11">
        <f t="shared" si="0"/>
        <v>96.266666666666666</v>
      </c>
      <c r="L7" s="11">
        <f>K7</f>
        <v>96.266666666666666</v>
      </c>
      <c r="M7" s="218"/>
      <c r="N7" s="242"/>
      <c r="O7" s="221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100</v>
      </c>
      <c r="M12" s="222">
        <f>(L12+L15)/2</f>
        <v>100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80</v>
      </c>
      <c r="J13" s="10">
        <v>80</v>
      </c>
      <c r="K13" s="11">
        <f t="shared" si="0"/>
        <v>100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3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2.89</v>
      </c>
      <c r="J15" s="10">
        <v>2.89</v>
      </c>
      <c r="K15" s="11">
        <f t="shared" si="0"/>
        <v>100</v>
      </c>
      <c r="L15" s="11">
        <f>K15</f>
        <v>100</v>
      </c>
      <c r="M15" s="218"/>
      <c r="N15" s="242"/>
      <c r="O15" s="221"/>
    </row>
    <row r="16" spans="1:17" ht="68.25" customHeight="1" x14ac:dyDescent="0.25">
      <c r="A16" s="211">
        <v>3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>
        <v>100</v>
      </c>
      <c r="J16" s="10">
        <v>100</v>
      </c>
      <c r="K16" s="11">
        <f t="shared" si="0"/>
        <v>100</v>
      </c>
      <c r="L16" s="216">
        <f>(K16+K17+K18)/3</f>
        <v>100</v>
      </c>
      <c r="M16" s="222">
        <f>(L16+L19)/2</f>
        <v>90.983606557377044</v>
      </c>
      <c r="N16" s="242"/>
      <c r="O16" s="221"/>
    </row>
    <row r="17" spans="1:15" ht="69.75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>
        <v>80</v>
      </c>
      <c r="J17" s="10">
        <v>80</v>
      </c>
      <c r="K17" s="11">
        <f t="shared" si="0"/>
        <v>100</v>
      </c>
      <c r="L17" s="236"/>
      <c r="M17" s="218"/>
      <c r="N17" s="242"/>
      <c r="O17" s="221"/>
    </row>
    <row r="18" spans="1:15" ht="114.75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>
        <v>100</v>
      </c>
      <c r="J18" s="10">
        <v>100</v>
      </c>
      <c r="K18" s="11">
        <f t="shared" si="0"/>
        <v>100</v>
      </c>
      <c r="L18" s="236"/>
      <c r="M18" s="218"/>
      <c r="N18" s="242"/>
      <c r="O18" s="221"/>
    </row>
    <row r="19" spans="1:15" ht="33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>
        <v>2.44</v>
      </c>
      <c r="J19" s="10">
        <v>2</v>
      </c>
      <c r="K19" s="11">
        <f t="shared" si="0"/>
        <v>81.967213114754102</v>
      </c>
      <c r="L19" s="11">
        <f>K19</f>
        <v>81.967213114754102</v>
      </c>
      <c r="M19" s="218"/>
      <c r="N19" s="242"/>
      <c r="O19" s="221"/>
    </row>
    <row r="20" spans="1:15" ht="2.25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customHeight="1" x14ac:dyDescent="0.25">
      <c r="A32" s="211">
        <v>4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>
        <v>100</v>
      </c>
      <c r="J32" s="10">
        <v>100</v>
      </c>
      <c r="K32" s="11">
        <f t="shared" si="0"/>
        <v>100</v>
      </c>
      <c r="L32" s="216">
        <f>(K32+K33+K34)/3</f>
        <v>94.458333333333329</v>
      </c>
      <c r="M32" s="222">
        <f>(L32+L35)/2</f>
        <v>97.229166666666657</v>
      </c>
      <c r="N32" s="242"/>
      <c r="O32" s="221"/>
    </row>
    <row r="33" spans="1:17" ht="67.5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>
        <v>80</v>
      </c>
      <c r="J33" s="10">
        <v>66.7</v>
      </c>
      <c r="K33" s="11">
        <f t="shared" si="0"/>
        <v>83.375</v>
      </c>
      <c r="L33" s="236"/>
      <c r="M33" s="218"/>
      <c r="N33" s="242"/>
      <c r="O33" s="221"/>
    </row>
    <row r="34" spans="1:17" ht="114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>
        <v>100</v>
      </c>
      <c r="J34" s="10">
        <v>100</v>
      </c>
      <c r="K34" s="11">
        <f t="shared" si="0"/>
        <v>100</v>
      </c>
      <c r="L34" s="236"/>
      <c r="M34" s="218"/>
      <c r="N34" s="242"/>
      <c r="O34" s="221"/>
    </row>
    <row r="35" spans="1:17" ht="33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>
        <v>0.33</v>
      </c>
      <c r="J35" s="10">
        <v>0.33</v>
      </c>
      <c r="K35" s="11">
        <f t="shared" si="0"/>
        <v>100</v>
      </c>
      <c r="L35" s="11">
        <f>K35</f>
        <v>100</v>
      </c>
      <c r="M35" s="218"/>
      <c r="N35" s="242"/>
      <c r="O35" s="221"/>
    </row>
    <row r="36" spans="1:17" ht="68.25" customHeight="1" x14ac:dyDescent="0.25">
      <c r="A36" s="211">
        <v>5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98.083333333333329</v>
      </c>
      <c r="M36" s="222">
        <f>(L36+L39)/2</f>
        <v>97.867905192908381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80</v>
      </c>
      <c r="J37" s="10">
        <v>75.400000000000006</v>
      </c>
      <c r="K37" s="11">
        <f>IF(J37/I37*100&gt;100,100,J37/I37*100)</f>
        <v>94.250000000000014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312.67</v>
      </c>
      <c r="J39" s="10">
        <v>305.33</v>
      </c>
      <c r="K39" s="11">
        <f>IF(J39/I39*100&gt;100,100,J39/I39*100)</f>
        <v>97.652477052483448</v>
      </c>
      <c r="L39" s="11">
        <f>K39</f>
        <v>97.652477052483448</v>
      </c>
      <c r="M39" s="218"/>
      <c r="N39" s="242"/>
      <c r="O39" s="221"/>
    </row>
    <row r="40" spans="1:17" ht="66" customHeight="1" x14ac:dyDescent="0.3">
      <c r="A40" s="211">
        <v>6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99.347079037800697</v>
      </c>
      <c r="M40" s="222">
        <f>(L40+L43)/2</f>
        <v>99.673539518900355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97</v>
      </c>
      <c r="J41" s="10">
        <v>95.1</v>
      </c>
      <c r="K41" s="11">
        <f t="shared" si="0"/>
        <v>98.041237113402062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1.5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4.22</v>
      </c>
      <c r="J43" s="10">
        <v>4.33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customHeight="1" x14ac:dyDescent="0.25">
      <c r="A48" s="211">
        <v>7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97.594501718213053</v>
      </c>
      <c r="M48" s="222">
        <f>(L48+L51)/2</f>
        <v>98.797250859106526</v>
      </c>
      <c r="N48" s="242"/>
      <c r="O48" s="221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97</v>
      </c>
      <c r="J49" s="10">
        <v>90</v>
      </c>
      <c r="K49" s="11">
        <f t="shared" si="1"/>
        <v>92.783505154639172</v>
      </c>
      <c r="L49" s="216"/>
      <c r="M49" s="218"/>
      <c r="N49" s="242"/>
      <c r="O49" s="221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100</v>
      </c>
      <c r="K50" s="11">
        <f>IF(J50/I50*100&gt;100,100,J50/I50*100)</f>
        <v>100</v>
      </c>
      <c r="L50" s="216"/>
      <c r="M50" s="218"/>
      <c r="N50" s="242"/>
      <c r="O50" s="221"/>
    </row>
    <row r="51" spans="1:15" ht="31.5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0.89</v>
      </c>
      <c r="J51" s="10">
        <v>2</v>
      </c>
      <c r="K51" s="11">
        <f t="shared" si="1"/>
        <v>100</v>
      </c>
      <c r="L51" s="11">
        <f>K51</f>
        <v>100</v>
      </c>
      <c r="M51" s="218"/>
      <c r="N51" s="242"/>
      <c r="O51" s="221"/>
    </row>
    <row r="52" spans="1:15" ht="66.75" customHeight="1" x14ac:dyDescent="0.25">
      <c r="A52" s="211">
        <v>8</v>
      </c>
      <c r="B52" s="239"/>
      <c r="C52" s="219" t="s">
        <v>53</v>
      </c>
      <c r="D52" s="220" t="s">
        <v>140</v>
      </c>
      <c r="E52" s="221" t="s">
        <v>19</v>
      </c>
      <c r="F52" s="7" t="s">
        <v>20</v>
      </c>
      <c r="G52" s="8" t="s">
        <v>21</v>
      </c>
      <c r="H52" s="9" t="s">
        <v>22</v>
      </c>
      <c r="I52" s="10">
        <v>100</v>
      </c>
      <c r="J52" s="10">
        <v>100</v>
      </c>
      <c r="K52" s="11">
        <f t="shared" si="1"/>
        <v>100</v>
      </c>
      <c r="L52" s="216">
        <f>(K52+K53+K54)/3</f>
        <v>96.116838487972515</v>
      </c>
      <c r="M52" s="222">
        <f>(L52+L55)/2</f>
        <v>98.058419243986265</v>
      </c>
      <c r="N52" s="242"/>
      <c r="O52" s="221"/>
    </row>
    <row r="53" spans="1:15" ht="68.25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>
        <v>97</v>
      </c>
      <c r="J53" s="10">
        <v>85.7</v>
      </c>
      <c r="K53" s="11">
        <f t="shared" si="1"/>
        <v>88.350515463917532</v>
      </c>
      <c r="L53" s="216"/>
      <c r="M53" s="218"/>
      <c r="N53" s="242"/>
      <c r="O53" s="221"/>
    </row>
    <row r="54" spans="1:15" ht="82.5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>
        <v>100</v>
      </c>
      <c r="J54" s="10">
        <v>100</v>
      </c>
      <c r="K54" s="11">
        <f t="shared" si="1"/>
        <v>100</v>
      </c>
      <c r="L54" s="216"/>
      <c r="M54" s="218"/>
      <c r="N54" s="242"/>
      <c r="O54" s="221"/>
    </row>
    <row r="55" spans="1:15" ht="30" customHeight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>
        <v>0.89</v>
      </c>
      <c r="J55" s="10">
        <v>2</v>
      </c>
      <c r="K55" s="11">
        <f t="shared" si="1"/>
        <v>100</v>
      </c>
      <c r="L55" s="11">
        <f>K55</f>
        <v>100</v>
      </c>
      <c r="M55" s="218"/>
      <c r="N55" s="242"/>
      <c r="O55" s="221"/>
    </row>
    <row r="56" spans="1:15" ht="0.7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customHeight="1" x14ac:dyDescent="0.25">
      <c r="A76" s="211">
        <v>9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99.450171821305844</v>
      </c>
      <c r="M76" s="222">
        <f>(L76+L79)/2</f>
        <v>99.496861652775252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97</v>
      </c>
      <c r="J77" s="10">
        <v>95.4</v>
      </c>
      <c r="K77" s="11">
        <f t="shared" si="1"/>
        <v>98.350515463917532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100</v>
      </c>
      <c r="K78" s="11">
        <f>IF(J78/I78*100&gt;100,100,J78/I78*100)</f>
        <v>100</v>
      </c>
      <c r="L78" s="216"/>
      <c r="M78" s="218"/>
      <c r="N78" s="242"/>
      <c r="O78" s="221"/>
    </row>
    <row r="79" spans="1:15" ht="32.450000000000003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317.67</v>
      </c>
      <c r="J79" s="10">
        <v>316.22000000000003</v>
      </c>
      <c r="K79" s="11">
        <f t="shared" si="1"/>
        <v>99.543551484244659</v>
      </c>
      <c r="L79" s="11">
        <f>K79</f>
        <v>99.543551484244659</v>
      </c>
      <c r="M79" s="218"/>
      <c r="N79" s="242"/>
      <c r="O79" s="221"/>
    </row>
    <row r="80" spans="1:15" ht="66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9" customHeight="1" x14ac:dyDescent="0.25">
      <c r="A84" s="211">
        <v>10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>
        <v>100</v>
      </c>
      <c r="J84" s="10">
        <v>100</v>
      </c>
      <c r="K84" s="11">
        <f>IF(J84/I84*100&gt;100,100,J84/I84*100)</f>
        <v>100</v>
      </c>
      <c r="L84" s="224">
        <f>(K84+K85+K86)/3</f>
        <v>97.666666666666671</v>
      </c>
      <c r="M84" s="222">
        <f>(L84+L87)/2</f>
        <v>98.833333333333343</v>
      </c>
      <c r="N84" s="242"/>
      <c r="O84" s="221"/>
    </row>
    <row r="85" spans="1:15" ht="68.25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>
        <v>100</v>
      </c>
      <c r="J85" s="10">
        <v>93</v>
      </c>
      <c r="K85" s="11">
        <f>IF(J85/I85*100&gt;100,100,J85/I85*100)</f>
        <v>93</v>
      </c>
      <c r="L85" s="225"/>
      <c r="M85" s="218"/>
      <c r="N85" s="242"/>
      <c r="O85" s="221"/>
    </row>
    <row r="86" spans="1:15" ht="67.5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>
        <v>100</v>
      </c>
      <c r="J86" s="10">
        <v>100</v>
      </c>
      <c r="K86" s="11">
        <f>IF(J86/I86*100&gt;100,100,J86/I86*100)</f>
        <v>100</v>
      </c>
      <c r="L86" s="225"/>
      <c r="M86" s="218"/>
      <c r="N86" s="242"/>
      <c r="O86" s="221"/>
    </row>
    <row r="87" spans="1:15" ht="33.75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>
        <v>0.56000000000000005</v>
      </c>
      <c r="J87" s="10">
        <v>0.56000000000000005</v>
      </c>
      <c r="K87" s="11">
        <f>IF(J87/I87*100&gt;100,100,J87/I87*100)</f>
        <v>100</v>
      </c>
      <c r="L87" s="11">
        <f>K87</f>
        <v>100</v>
      </c>
      <c r="M87" s="218"/>
      <c r="N87" s="242"/>
      <c r="O87" s="221"/>
    </row>
    <row r="88" spans="1:15" ht="25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11</v>
      </c>
      <c r="B112" s="239"/>
      <c r="C112" s="219" t="s">
        <v>84</v>
      </c>
      <c r="D112" s="220" t="s">
        <v>137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97.666666666666671</v>
      </c>
      <c r="M112" s="222">
        <f>(L112+L115)/2</f>
        <v>98.30503144654088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100</v>
      </c>
      <c r="J113" s="10">
        <v>93</v>
      </c>
      <c r="K113" s="11">
        <f t="shared" si="1"/>
        <v>93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29.25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53</v>
      </c>
      <c r="J115" s="10">
        <v>52.44</v>
      </c>
      <c r="K115" s="11">
        <f t="shared" si="1"/>
        <v>98.943396226415089</v>
      </c>
      <c r="L115" s="11">
        <f>K115</f>
        <v>98.943396226415089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customHeight="1" x14ac:dyDescent="0.25">
      <c r="A120" s="211">
        <v>12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>
        <v>8.5</v>
      </c>
      <c r="J120" s="10">
        <v>9.1999999999999993</v>
      </c>
      <c r="K120" s="23">
        <f t="shared" si="1"/>
        <v>100</v>
      </c>
      <c r="L120" s="216">
        <f>(K120+K121+K122)/3</f>
        <v>100</v>
      </c>
      <c r="M120" s="217">
        <f>(L120+L123)/2</f>
        <v>100</v>
      </c>
      <c r="N120" s="242"/>
      <c r="O120" s="221"/>
    </row>
    <row r="121" spans="1:15" ht="84.75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>
        <v>1</v>
      </c>
      <c r="J121" s="10">
        <v>5.3</v>
      </c>
      <c r="K121" s="23">
        <f t="shared" si="1"/>
        <v>100</v>
      </c>
      <c r="L121" s="216"/>
      <c r="M121" s="218"/>
      <c r="N121" s="242"/>
      <c r="O121" s="221"/>
    </row>
    <row r="122" spans="1:15" ht="69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>
        <v>70</v>
      </c>
      <c r="J122" s="10">
        <v>76.5</v>
      </c>
      <c r="K122" s="23">
        <f t="shared" si="1"/>
        <v>100</v>
      </c>
      <c r="L122" s="216"/>
      <c r="M122" s="218"/>
      <c r="N122" s="242"/>
      <c r="O122" s="221"/>
    </row>
    <row r="123" spans="1:15" ht="31.5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>
        <v>2483</v>
      </c>
      <c r="J123" s="10">
        <v>2483</v>
      </c>
      <c r="K123" s="23">
        <f t="shared" si="1"/>
        <v>100</v>
      </c>
      <c r="L123" s="23">
        <f>K123</f>
        <v>100</v>
      </c>
      <c r="M123" s="218"/>
      <c r="N123" s="242"/>
      <c r="O123" s="221"/>
    </row>
    <row r="124" spans="1:15" ht="82.5" customHeight="1" x14ac:dyDescent="0.25">
      <c r="A124" s="211">
        <v>13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25.3</v>
      </c>
      <c r="J124" s="10">
        <v>40.9</v>
      </c>
      <c r="K124" s="23">
        <f t="shared" si="1"/>
        <v>100</v>
      </c>
      <c r="L124" s="216">
        <f>(K124+K125+K126)/3</f>
        <v>90</v>
      </c>
      <c r="M124" s="217">
        <f>(L124+L127)/2</f>
        <v>91.913610038610045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3</v>
      </c>
      <c r="J125" s="10">
        <v>2.1</v>
      </c>
      <c r="K125" s="23">
        <f t="shared" si="1"/>
        <v>70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90.9</v>
      </c>
      <c r="K126" s="23">
        <f t="shared" si="1"/>
        <v>100</v>
      </c>
      <c r="L126" s="216"/>
      <c r="M126" s="218"/>
      <c r="N126" s="242"/>
      <c r="O126" s="221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20720</v>
      </c>
      <c r="J127" s="10">
        <v>19441</v>
      </c>
      <c r="K127" s="23">
        <f t="shared" si="1"/>
        <v>93.827220077220076</v>
      </c>
      <c r="L127" s="23">
        <f>K127</f>
        <v>93.827220077220076</v>
      </c>
      <c r="M127" s="218"/>
      <c r="N127" s="242"/>
      <c r="O127" s="221"/>
    </row>
    <row r="128" spans="1:15" ht="81" customHeight="1" x14ac:dyDescent="0.25">
      <c r="A128" s="211">
        <v>14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>
        <v>11.8</v>
      </c>
      <c r="J128" s="10">
        <v>10.199999999999999</v>
      </c>
      <c r="K128" s="23">
        <f t="shared" ref="K128:K147" si="2">IF(J128/I128*100&gt;100,100,J128/I128*100)</f>
        <v>86.440677966101688</v>
      </c>
      <c r="L128" s="216">
        <f>(K128+K129+K130)/3</f>
        <v>95.480225988700568</v>
      </c>
      <c r="M128" s="217">
        <f>(L128+L131)/2</f>
        <v>97.740112994350284</v>
      </c>
      <c r="N128" s="242"/>
      <c r="O128" s="221"/>
    </row>
    <row r="129" spans="1:15" ht="83.25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>
        <v>5</v>
      </c>
      <c r="J129" s="10">
        <v>9.8000000000000007</v>
      </c>
      <c r="K129" s="23">
        <f t="shared" si="2"/>
        <v>100</v>
      </c>
      <c r="L129" s="216"/>
      <c r="M129" s="218"/>
      <c r="N129" s="242"/>
      <c r="O129" s="221"/>
    </row>
    <row r="130" spans="1:15" ht="66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>
        <v>90</v>
      </c>
      <c r="J130" s="10">
        <v>100</v>
      </c>
      <c r="K130" s="23">
        <f t="shared" si="2"/>
        <v>100</v>
      </c>
      <c r="L130" s="216"/>
      <c r="M130" s="218"/>
      <c r="N130" s="242"/>
      <c r="O130" s="221"/>
    </row>
    <row r="131" spans="1:15" ht="31.5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>
        <v>3431</v>
      </c>
      <c r="J131" s="10">
        <v>3551</v>
      </c>
      <c r="K131" s="23">
        <f t="shared" si="2"/>
        <v>100</v>
      </c>
      <c r="L131" s="23">
        <f>K131</f>
        <v>100</v>
      </c>
      <c r="M131" s="218"/>
      <c r="N131" s="242"/>
      <c r="O131" s="221"/>
    </row>
    <row r="132" spans="1:15" ht="84" customHeight="1" x14ac:dyDescent="0.25">
      <c r="A132" s="211">
        <v>15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14</v>
      </c>
      <c r="J132" s="10">
        <v>8.6999999999999993</v>
      </c>
      <c r="K132" s="23">
        <f t="shared" si="2"/>
        <v>62.142857142857132</v>
      </c>
      <c r="L132" s="216">
        <f>(K132+K133+K134)/3</f>
        <v>87.380952380952365</v>
      </c>
      <c r="M132" s="217">
        <f>(L132+L135)/2</f>
        <v>93.285289804738738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1</v>
      </c>
      <c r="J133" s="10">
        <v>2.6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90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4936</v>
      </c>
      <c r="J135" s="10">
        <v>4896</v>
      </c>
      <c r="K135" s="23">
        <f t="shared" si="2"/>
        <v>99.189627228525126</v>
      </c>
      <c r="L135" s="23">
        <f>K135</f>
        <v>99.189627228525126</v>
      </c>
      <c r="M135" s="218"/>
      <c r="N135" s="242"/>
      <c r="O135" s="221"/>
    </row>
    <row r="136" spans="1:15" ht="82.5" customHeight="1" x14ac:dyDescent="0.25">
      <c r="A136" s="211">
        <v>16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18.5</v>
      </c>
      <c r="J136" s="10">
        <v>19.399999999999999</v>
      </c>
      <c r="K136" s="23">
        <f t="shared" si="2"/>
        <v>100</v>
      </c>
      <c r="L136" s="216">
        <f>(K136+K137+K138)/3</f>
        <v>100</v>
      </c>
      <c r="M136" s="217">
        <f>(L136+L139)/2</f>
        <v>100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1</v>
      </c>
      <c r="J137" s="10">
        <v>2.4</v>
      </c>
      <c r="K137" s="23">
        <f t="shared" si="2"/>
        <v>100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70</v>
      </c>
      <c r="J138" s="10">
        <v>100</v>
      </c>
      <c r="K138" s="23">
        <f t="shared" si="2"/>
        <v>100</v>
      </c>
      <c r="L138" s="216"/>
      <c r="M138" s="218"/>
      <c r="N138" s="242"/>
      <c r="O138" s="221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5501</v>
      </c>
      <c r="J139" s="10">
        <v>5501</v>
      </c>
      <c r="K139" s="23">
        <f t="shared" si="2"/>
        <v>100</v>
      </c>
      <c r="L139" s="23">
        <f>K139</f>
        <v>100</v>
      </c>
      <c r="M139" s="218"/>
      <c r="N139" s="242"/>
      <c r="O139" s="221"/>
    </row>
    <row r="140" spans="1:15" ht="80.25" customHeight="1" x14ac:dyDescent="0.25">
      <c r="A140" s="211">
        <v>17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36.6</v>
      </c>
      <c r="J140" s="10">
        <v>27.9</v>
      </c>
      <c r="K140" s="23">
        <f t="shared" si="2"/>
        <v>76.229508196721312</v>
      </c>
      <c r="L140" s="216">
        <f>(K140+K141+K142)/3</f>
        <v>92.076502732240442</v>
      </c>
      <c r="M140" s="217">
        <f>(L140+L143)/2</f>
        <v>96.038251366120221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2</v>
      </c>
      <c r="J141" s="10">
        <v>5.4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75</v>
      </c>
      <c r="J142" s="10">
        <v>79.5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37362</v>
      </c>
      <c r="J143" s="10">
        <v>37674</v>
      </c>
      <c r="K143" s="23">
        <f t="shared" si="2"/>
        <v>100</v>
      </c>
      <c r="L143" s="23">
        <f>K143</f>
        <v>100</v>
      </c>
      <c r="M143" s="218"/>
      <c r="N143" s="243"/>
      <c r="O143" s="221"/>
    </row>
    <row r="144" spans="1:15" ht="80.25" hidden="1" customHeight="1" x14ac:dyDescent="0.25">
      <c r="A144" s="211">
        <v>36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/>
      <c r="J144" s="10"/>
      <c r="K144" s="23" t="e">
        <f t="shared" si="2"/>
        <v>#DIV/0!</v>
      </c>
      <c r="L144" s="216" t="e">
        <f>(K144+K145+K146)/3</f>
        <v>#DIV/0!</v>
      </c>
      <c r="M144" s="217" t="e">
        <f>(L144+L147)/2</f>
        <v>#DIV/0!</v>
      </c>
      <c r="N144" s="243"/>
      <c r="O144" s="221"/>
    </row>
    <row r="145" spans="1:15" ht="84.75" hidden="1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/>
      <c r="J145" s="10"/>
      <c r="K145" s="23" t="e">
        <f t="shared" si="2"/>
        <v>#DIV/0!</v>
      </c>
      <c r="L145" s="216"/>
      <c r="M145" s="218"/>
      <c r="N145" s="243"/>
      <c r="O145" s="221"/>
    </row>
    <row r="146" spans="1:15" ht="71.25" hidden="1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/>
      <c r="J146" s="10"/>
      <c r="K146" s="23" t="e">
        <f t="shared" si="2"/>
        <v>#DIV/0!</v>
      </c>
      <c r="L146" s="216"/>
      <c r="M146" s="218"/>
      <c r="N146" s="243"/>
      <c r="O146" s="221"/>
    </row>
    <row r="147" spans="1:15" ht="31.5" hidden="1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/>
      <c r="J147" s="10"/>
      <c r="K147" s="23" t="e">
        <f t="shared" si="2"/>
        <v>#DIV/0!</v>
      </c>
      <c r="L147" s="23" t="e">
        <f>K147</f>
        <v>#DIV/0!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</row>
    <row r="152" spans="1:15" ht="18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8" customHeight="1" x14ac:dyDescent="0.25"/>
    <row r="154" spans="1:15" ht="18" customHeight="1" x14ac:dyDescent="0.25">
      <c r="B154" s="28" t="s">
        <v>107</v>
      </c>
    </row>
    <row r="155" spans="1:15" ht="18" customHeight="1" x14ac:dyDescent="0.25">
      <c r="B155" s="28" t="s">
        <v>108</v>
      </c>
    </row>
    <row r="156" spans="1:15" ht="18" customHeight="1" x14ac:dyDescent="0.25"/>
    <row r="157" spans="1:15" ht="18" customHeight="1" x14ac:dyDescent="0.25"/>
    <row r="158" spans="1:15" ht="18" customHeight="1" x14ac:dyDescent="0.25"/>
    <row r="159" spans="1:15" ht="18" customHeight="1" x14ac:dyDescent="0.25">
      <c r="D159" s="34" t="s">
        <v>109</v>
      </c>
    </row>
    <row r="160" spans="1:15" ht="18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142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100</v>
      </c>
      <c r="M4" s="222">
        <f>(L4+L7)/2</f>
        <v>100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86</v>
      </c>
      <c r="J5" s="10">
        <v>87.2</v>
      </c>
      <c r="K5" s="11">
        <f t="shared" si="0"/>
        <v>100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1.5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11.78</v>
      </c>
      <c r="J7" s="10">
        <v>13.89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99.418604651162795</v>
      </c>
      <c r="M12" s="222">
        <f>(L12+L15)/2</f>
        <v>99.709302325581405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86</v>
      </c>
      <c r="J13" s="10">
        <v>84.5</v>
      </c>
      <c r="K13" s="11">
        <f t="shared" si="0"/>
        <v>98.255813953488371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3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2.44</v>
      </c>
      <c r="J15" s="10">
        <v>2.44</v>
      </c>
      <c r="K15" s="11">
        <f t="shared" si="0"/>
        <v>100</v>
      </c>
      <c r="L15" s="11">
        <f>K15</f>
        <v>100</v>
      </c>
      <c r="M15" s="218"/>
      <c r="N15" s="242"/>
      <c r="O15" s="221"/>
    </row>
    <row r="16" spans="1:17" ht="68.25" customHeight="1" x14ac:dyDescent="0.25">
      <c r="A16" s="211">
        <v>3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>
        <v>100</v>
      </c>
      <c r="J16" s="10">
        <v>100</v>
      </c>
      <c r="K16" s="11">
        <f t="shared" si="0"/>
        <v>100</v>
      </c>
      <c r="L16" s="216">
        <f>(K16+K17+K18)/3</f>
        <v>100</v>
      </c>
      <c r="M16" s="222">
        <f>(L16+L19)/2</f>
        <v>100</v>
      </c>
      <c r="N16" s="242"/>
      <c r="O16" s="221"/>
    </row>
    <row r="17" spans="1:15" ht="69.75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>
        <v>95</v>
      </c>
      <c r="J17" s="10">
        <v>100</v>
      </c>
      <c r="K17" s="11">
        <f t="shared" si="0"/>
        <v>100</v>
      </c>
      <c r="L17" s="236"/>
      <c r="M17" s="218"/>
      <c r="N17" s="242"/>
      <c r="O17" s="221"/>
    </row>
    <row r="18" spans="1:15" ht="114.75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>
        <v>100</v>
      </c>
      <c r="J18" s="10">
        <v>100</v>
      </c>
      <c r="K18" s="11">
        <f t="shared" si="0"/>
        <v>100</v>
      </c>
      <c r="L18" s="236"/>
      <c r="M18" s="218"/>
      <c r="N18" s="242"/>
      <c r="O18" s="221"/>
    </row>
    <row r="19" spans="1:15" ht="32.25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>
        <v>0.44</v>
      </c>
      <c r="J19" s="10">
        <v>0.44</v>
      </c>
      <c r="K19" s="11">
        <f t="shared" si="0"/>
        <v>100</v>
      </c>
      <c r="L19" s="11">
        <f>K19</f>
        <v>100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customHeight="1" x14ac:dyDescent="0.25">
      <c r="A28" s="211">
        <v>4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>
        <v>100</v>
      </c>
      <c r="J28" s="10">
        <v>100</v>
      </c>
      <c r="K28" s="11">
        <f t="shared" si="0"/>
        <v>100</v>
      </c>
      <c r="L28" s="216">
        <f>(K28+K29+K30)/3</f>
        <v>94.108527131782935</v>
      </c>
      <c r="M28" s="222">
        <f>(L28+L31)/2</f>
        <v>97.054263565891461</v>
      </c>
      <c r="N28" s="242"/>
      <c r="O28" s="221"/>
    </row>
    <row r="29" spans="1:15" ht="70.5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>
        <v>86</v>
      </c>
      <c r="J29" s="10">
        <v>70.8</v>
      </c>
      <c r="K29" s="11">
        <f t="shared" si="0"/>
        <v>82.325581395348834</v>
      </c>
      <c r="L29" s="236"/>
      <c r="M29" s="218"/>
      <c r="N29" s="242"/>
      <c r="O29" s="221"/>
    </row>
    <row r="30" spans="1:15" ht="119.25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>
        <v>100</v>
      </c>
      <c r="J30" s="10">
        <v>100</v>
      </c>
      <c r="K30" s="11">
        <f t="shared" si="0"/>
        <v>100</v>
      </c>
      <c r="L30" s="236"/>
      <c r="M30" s="218"/>
      <c r="N30" s="242"/>
      <c r="O30" s="221"/>
    </row>
    <row r="31" spans="1:15" ht="31.5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>
        <v>1</v>
      </c>
      <c r="J31" s="10">
        <v>1</v>
      </c>
      <c r="K31" s="11">
        <f t="shared" si="0"/>
        <v>100</v>
      </c>
      <c r="L31" s="11">
        <f>K31</f>
        <v>100</v>
      </c>
      <c r="M31" s="218"/>
      <c r="N31" s="242"/>
      <c r="O31" s="221"/>
    </row>
    <row r="32" spans="1:15" ht="0.7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5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91.7</v>
      </c>
      <c r="K36" s="11">
        <f>IF(J36/I36*100&gt;100,100,J36/I36*100)</f>
        <v>91.7</v>
      </c>
      <c r="L36" s="216">
        <f>(K36+K37+K38)/3</f>
        <v>96.651937984496115</v>
      </c>
      <c r="M36" s="222">
        <f>(L36+L39)/2</f>
        <v>98.113322240522677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86</v>
      </c>
      <c r="J37" s="10">
        <v>84.5</v>
      </c>
      <c r="K37" s="11">
        <f>IF(J37/I37*100&gt;100,100,J37/I37*100)</f>
        <v>98.255813953488371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392.67</v>
      </c>
      <c r="J39" s="10">
        <v>391</v>
      </c>
      <c r="K39" s="11">
        <f>IF(J39/I39*100&gt;100,100,J39/I39*100)</f>
        <v>99.574706496549254</v>
      </c>
      <c r="L39" s="11">
        <f>K39</f>
        <v>99.574706496549254</v>
      </c>
      <c r="M39" s="218"/>
      <c r="N39" s="242"/>
      <c r="O39" s="221"/>
    </row>
    <row r="40" spans="1:17" ht="66" customHeight="1" x14ac:dyDescent="0.3">
      <c r="A40" s="211">
        <v>6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91.729323308270679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95</v>
      </c>
      <c r="J41" s="10">
        <v>100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1.5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1.33</v>
      </c>
      <c r="J43" s="10">
        <v>1.1100000000000001</v>
      </c>
      <c r="K43" s="11">
        <f t="shared" si="0"/>
        <v>83.458646616541358</v>
      </c>
      <c r="L43" s="11">
        <f>K43</f>
        <v>83.458646616541358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customHeight="1" x14ac:dyDescent="0.25">
      <c r="A48" s="211">
        <v>7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97.89473684210526</v>
      </c>
      <c r="M48" s="222">
        <f>(L48+L51)/2</f>
        <v>98.94736842105263</v>
      </c>
      <c r="N48" s="242"/>
      <c r="O48" s="221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95</v>
      </c>
      <c r="J49" s="10">
        <v>89</v>
      </c>
      <c r="K49" s="11">
        <f t="shared" si="1"/>
        <v>93.684210526315795</v>
      </c>
      <c r="L49" s="216"/>
      <c r="M49" s="218"/>
      <c r="N49" s="242"/>
      <c r="O49" s="221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100</v>
      </c>
      <c r="K50" s="11">
        <f>IF(J50/I50*100&gt;100,100,J50/I50*100)</f>
        <v>100</v>
      </c>
      <c r="L50" s="216"/>
      <c r="M50" s="218"/>
      <c r="N50" s="242"/>
      <c r="O50" s="221"/>
    </row>
    <row r="51" spans="1:15" ht="31.5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1</v>
      </c>
      <c r="J51" s="10">
        <v>1</v>
      </c>
      <c r="K51" s="11">
        <f t="shared" si="1"/>
        <v>100</v>
      </c>
      <c r="L51" s="11">
        <f>K51</f>
        <v>100</v>
      </c>
      <c r="M51" s="218"/>
      <c r="N51" s="242"/>
      <c r="O51" s="221"/>
    </row>
    <row r="52" spans="1:15" ht="66.75" customHeight="1" x14ac:dyDescent="0.25">
      <c r="A52" s="211">
        <v>8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>
        <v>100</v>
      </c>
      <c r="J52" s="10">
        <v>100</v>
      </c>
      <c r="K52" s="11">
        <f t="shared" si="1"/>
        <v>100</v>
      </c>
      <c r="L52" s="216">
        <f>(K52+K53+K54)/3</f>
        <v>100</v>
      </c>
      <c r="M52" s="222">
        <f>(L52+L55)/2</f>
        <v>100</v>
      </c>
      <c r="N52" s="242"/>
      <c r="O52" s="221"/>
    </row>
    <row r="53" spans="1:15" ht="68.25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>
        <v>95</v>
      </c>
      <c r="J53" s="10">
        <v>100</v>
      </c>
      <c r="K53" s="11">
        <f t="shared" si="1"/>
        <v>100</v>
      </c>
      <c r="L53" s="216"/>
      <c r="M53" s="218"/>
      <c r="N53" s="242"/>
      <c r="O53" s="221"/>
    </row>
    <row r="54" spans="1:15" ht="82.5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>
        <v>100</v>
      </c>
      <c r="J54" s="10">
        <v>100</v>
      </c>
      <c r="K54" s="11">
        <f t="shared" si="1"/>
        <v>100</v>
      </c>
      <c r="L54" s="216"/>
      <c r="M54" s="218"/>
      <c r="N54" s="242"/>
      <c r="O54" s="221"/>
    </row>
    <row r="55" spans="1:15" ht="30.75" customHeight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>
        <v>1</v>
      </c>
      <c r="J55" s="10">
        <v>1</v>
      </c>
      <c r="K55" s="11">
        <f t="shared" si="1"/>
        <v>100</v>
      </c>
      <c r="L55" s="11">
        <f>K55</f>
        <v>100</v>
      </c>
      <c r="M55" s="218"/>
      <c r="N55" s="242"/>
      <c r="O55" s="221"/>
    </row>
    <row r="56" spans="1:15" ht="33.7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customHeight="1" x14ac:dyDescent="0.25">
      <c r="A76" s="211">
        <v>9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100</v>
      </c>
      <c r="M76" s="222">
        <f>(L76+L79)/2</f>
        <v>100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95</v>
      </c>
      <c r="J77" s="10">
        <v>96.2</v>
      </c>
      <c r="K77" s="11">
        <f t="shared" si="1"/>
        <v>100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100</v>
      </c>
      <c r="K78" s="11">
        <f>IF(J78/I78*100&gt;100,100,J78/I78*100)</f>
        <v>100</v>
      </c>
      <c r="L78" s="216"/>
      <c r="M78" s="218"/>
      <c r="N78" s="242"/>
      <c r="O78" s="221"/>
    </row>
    <row r="79" spans="1:15" ht="32.450000000000003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334.33</v>
      </c>
      <c r="J79" s="10">
        <v>334.67</v>
      </c>
      <c r="K79" s="11">
        <f t="shared" si="1"/>
        <v>100</v>
      </c>
      <c r="L79" s="11">
        <f>K79</f>
        <v>100</v>
      </c>
      <c r="M79" s="218"/>
      <c r="N79" s="242"/>
      <c r="O79" s="221"/>
    </row>
    <row r="80" spans="1:15" ht="66.75" hidden="1" customHeight="1" x14ac:dyDescent="0.25">
      <c r="A80" s="211">
        <v>20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/>
      <c r="J80" s="10"/>
      <c r="K80" s="11" t="e">
        <f t="shared" si="1"/>
        <v>#DIV/0!</v>
      </c>
      <c r="L80" s="216" t="e">
        <f>(K80+K81+K82)/3</f>
        <v>#DIV/0!</v>
      </c>
      <c r="M80" s="222" t="e">
        <f>(L80+L83)/2</f>
        <v>#DIV/0!</v>
      </c>
      <c r="N80" s="242"/>
      <c r="O80" s="221"/>
    </row>
    <row r="81" spans="1:15" ht="68.25" hidden="1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/>
      <c r="J81" s="10"/>
      <c r="K81" s="11" t="e">
        <f t="shared" si="1"/>
        <v>#DIV/0!</v>
      </c>
      <c r="L81" s="216"/>
      <c r="M81" s="218"/>
      <c r="N81" s="242"/>
      <c r="O81" s="221"/>
    </row>
    <row r="82" spans="1:15" ht="82.5" hidden="1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/>
      <c r="J82" s="10"/>
      <c r="K82" s="11" t="e">
        <f t="shared" si="1"/>
        <v>#DIV/0!</v>
      </c>
      <c r="L82" s="216"/>
      <c r="M82" s="218"/>
      <c r="N82" s="242"/>
      <c r="O82" s="221"/>
    </row>
    <row r="83" spans="1:15" ht="31.5" hidden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/>
      <c r="J83" s="10"/>
      <c r="K83" s="11" t="e">
        <f t="shared" si="1"/>
        <v>#DIV/0!</v>
      </c>
      <c r="L83" s="11" t="e">
        <f>K83</f>
        <v>#DIV/0!</v>
      </c>
      <c r="M83" s="218"/>
      <c r="N83" s="242"/>
      <c r="O83" s="221"/>
    </row>
    <row r="84" spans="1:15" ht="69" customHeight="1" x14ac:dyDescent="0.25">
      <c r="A84" s="211">
        <v>10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>
        <v>100</v>
      </c>
      <c r="J84" s="10">
        <v>100</v>
      </c>
      <c r="K84" s="11">
        <f>IF(J84/I84*100&gt;100,100,J84/I84*100)</f>
        <v>100</v>
      </c>
      <c r="L84" s="224">
        <f>(K84+K85+K86)/3</f>
        <v>99.659863945578238</v>
      </c>
      <c r="M84" s="222">
        <f>(L84+L87)/2</f>
        <v>99.829931972789126</v>
      </c>
      <c r="N84" s="242"/>
      <c r="O84" s="221"/>
    </row>
    <row r="85" spans="1:15" ht="68.25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>
        <v>98</v>
      </c>
      <c r="J85" s="10">
        <v>97</v>
      </c>
      <c r="K85" s="11">
        <f>IF(J85/I85*100&gt;100,100,J85/I85*100)</f>
        <v>98.979591836734699</v>
      </c>
      <c r="L85" s="225"/>
      <c r="M85" s="218"/>
      <c r="N85" s="242"/>
      <c r="O85" s="221"/>
    </row>
    <row r="86" spans="1:15" ht="67.5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>
        <v>100</v>
      </c>
      <c r="J86" s="10">
        <v>100</v>
      </c>
      <c r="K86" s="11">
        <f>IF(J86/I86*100&gt;100,100,J86/I86*100)</f>
        <v>100</v>
      </c>
      <c r="L86" s="225"/>
      <c r="M86" s="218"/>
      <c r="N86" s="242"/>
      <c r="O86" s="221"/>
    </row>
    <row r="87" spans="1:15" ht="33.75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>
        <v>1</v>
      </c>
      <c r="J87" s="10">
        <v>1</v>
      </c>
      <c r="K87" s="11">
        <f>IF(J87/I87*100&gt;100,100,J87/I87*100)</f>
        <v>100</v>
      </c>
      <c r="L87" s="11">
        <f>K87</f>
        <v>100</v>
      </c>
      <c r="M87" s="218"/>
      <c r="N87" s="242"/>
      <c r="O87" s="221"/>
    </row>
    <row r="88" spans="1:15" ht="66.7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11</v>
      </c>
      <c r="B112" s="239"/>
      <c r="C112" s="219" t="s">
        <v>84</v>
      </c>
      <c r="D112" s="220" t="s">
        <v>137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98.129251700680285</v>
      </c>
      <c r="M112" s="222">
        <f>(L112+L115)/2</f>
        <v>98.841637810607722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92.5</v>
      </c>
      <c r="K113" s="11">
        <f t="shared" si="1"/>
        <v>94.387755102040813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30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49.33</v>
      </c>
      <c r="J115" s="10">
        <v>49.11</v>
      </c>
      <c r="K115" s="11">
        <f t="shared" si="1"/>
        <v>99.554023920535172</v>
      </c>
      <c r="L115" s="11">
        <f>K115</f>
        <v>99.554023920535172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12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25</v>
      </c>
      <c r="J124" s="10">
        <v>19.3</v>
      </c>
      <c r="K124" s="23">
        <f t="shared" si="1"/>
        <v>77.2</v>
      </c>
      <c r="L124" s="216">
        <f>(K124+K125+K126)/3</f>
        <v>92.399999999999991</v>
      </c>
      <c r="M124" s="217">
        <f>(L124+L127)/2</f>
        <v>96.199999999999989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2</v>
      </c>
      <c r="J125" s="10">
        <v>7.6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100</v>
      </c>
      <c r="K126" s="23">
        <f t="shared" si="1"/>
        <v>100</v>
      </c>
      <c r="L126" s="216"/>
      <c r="M126" s="218"/>
      <c r="N126" s="242"/>
      <c r="O126" s="221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24551</v>
      </c>
      <c r="J127" s="10">
        <v>26308</v>
      </c>
      <c r="K127" s="23">
        <f t="shared" si="1"/>
        <v>100</v>
      </c>
      <c r="L127" s="23">
        <f>K127</f>
        <v>100</v>
      </c>
      <c r="M127" s="218"/>
      <c r="N127" s="242"/>
      <c r="O127" s="221"/>
    </row>
    <row r="128" spans="1:15" ht="81" customHeight="1" x14ac:dyDescent="0.25">
      <c r="A128" s="211">
        <v>13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>
        <v>10</v>
      </c>
      <c r="J128" s="10">
        <v>10.3</v>
      </c>
      <c r="K128" s="23">
        <f t="shared" ref="K128:K147" si="2">IF(J128/I128*100&gt;100,100,J128/I128*100)</f>
        <v>100</v>
      </c>
      <c r="L128" s="216">
        <f>(K128+K129+K130)/3</f>
        <v>100</v>
      </c>
      <c r="M128" s="217">
        <f>(L128+L131)/2</f>
        <v>94.20289855072464</v>
      </c>
      <c r="N128" s="242"/>
      <c r="O128" s="221"/>
    </row>
    <row r="129" spans="1:15" ht="83.25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>
        <v>1</v>
      </c>
      <c r="J129" s="10">
        <v>3.2</v>
      </c>
      <c r="K129" s="23">
        <f t="shared" si="2"/>
        <v>100</v>
      </c>
      <c r="L129" s="216"/>
      <c r="M129" s="218"/>
      <c r="N129" s="242"/>
      <c r="O129" s="221"/>
    </row>
    <row r="130" spans="1:15" ht="66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>
        <v>70</v>
      </c>
      <c r="J130" s="10">
        <v>100</v>
      </c>
      <c r="K130" s="23">
        <f t="shared" si="2"/>
        <v>100</v>
      </c>
      <c r="L130" s="216"/>
      <c r="M130" s="218"/>
      <c r="N130" s="242"/>
      <c r="O130" s="221"/>
    </row>
    <row r="131" spans="1:15" ht="30" customHeight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>
        <v>4416</v>
      </c>
      <c r="J131" s="10">
        <v>3904</v>
      </c>
      <c r="K131" s="23">
        <f t="shared" si="2"/>
        <v>88.405797101449281</v>
      </c>
      <c r="L131" s="23">
        <f>K131</f>
        <v>88.405797101449281</v>
      </c>
      <c r="M131" s="218"/>
      <c r="N131" s="242"/>
      <c r="O131" s="221"/>
    </row>
    <row r="132" spans="1:15" ht="0.75" hidden="1" customHeight="1" x14ac:dyDescent="0.25">
      <c r="A132" s="211">
        <v>33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/>
      <c r="J132" s="10"/>
      <c r="K132" s="23" t="e">
        <f t="shared" si="2"/>
        <v>#DIV/0!</v>
      </c>
      <c r="L132" s="216" t="e">
        <f>(K132+K133+K134)/3</f>
        <v>#DIV/0!</v>
      </c>
      <c r="M132" s="217" t="e">
        <f>(L132+L135)/2</f>
        <v>#DIV/0!</v>
      </c>
      <c r="N132" s="242"/>
      <c r="O132" s="221"/>
    </row>
    <row r="133" spans="1:15" ht="85.5" hidden="1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/>
      <c r="J133" s="10"/>
      <c r="K133" s="23" t="e">
        <f t="shared" si="2"/>
        <v>#DIV/0!</v>
      </c>
      <c r="L133" s="216"/>
      <c r="M133" s="218"/>
      <c r="N133" s="242"/>
      <c r="O133" s="221"/>
    </row>
    <row r="134" spans="1:15" ht="69.75" hidden="1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/>
      <c r="J134" s="10"/>
      <c r="K134" s="23" t="e">
        <f t="shared" si="2"/>
        <v>#DIV/0!</v>
      </c>
      <c r="L134" s="216"/>
      <c r="M134" s="218"/>
      <c r="N134" s="242"/>
      <c r="O134" s="221"/>
    </row>
    <row r="135" spans="1:15" ht="31.5" hidden="1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/>
      <c r="J135" s="10"/>
      <c r="K135" s="23" t="e">
        <f t="shared" si="2"/>
        <v>#DIV/0!</v>
      </c>
      <c r="L135" s="23" t="e">
        <f>K135</f>
        <v>#DIV/0!</v>
      </c>
      <c r="M135" s="218"/>
      <c r="N135" s="242"/>
      <c r="O135" s="221"/>
    </row>
    <row r="136" spans="1:15" ht="82.5" hidden="1" customHeight="1" x14ac:dyDescent="0.25">
      <c r="A136" s="211">
        <v>34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/>
      <c r="J136" s="10"/>
      <c r="K136" s="23" t="e">
        <f t="shared" si="2"/>
        <v>#DIV/0!</v>
      </c>
      <c r="L136" s="216" t="e">
        <f>(K136+K137+K138)/3</f>
        <v>#DIV/0!</v>
      </c>
      <c r="M136" s="217" t="e">
        <f>(L136+L139)/2</f>
        <v>#DIV/0!</v>
      </c>
      <c r="N136" s="242"/>
      <c r="O136" s="221"/>
    </row>
    <row r="137" spans="1:15" ht="85.5" hidden="1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/>
      <c r="J137" s="10"/>
      <c r="K137" s="23" t="e">
        <f t="shared" si="2"/>
        <v>#DIV/0!</v>
      </c>
      <c r="L137" s="216"/>
      <c r="M137" s="218"/>
      <c r="N137" s="242"/>
      <c r="O137" s="221"/>
    </row>
    <row r="138" spans="1:15" ht="68.25" hidden="1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/>
      <c r="J138" s="10"/>
      <c r="K138" s="23" t="e">
        <f t="shared" si="2"/>
        <v>#DIV/0!</v>
      </c>
      <c r="L138" s="216"/>
      <c r="M138" s="218"/>
      <c r="N138" s="242"/>
      <c r="O138" s="221"/>
    </row>
    <row r="139" spans="1:15" ht="31.5" hidden="1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/>
      <c r="J139" s="10"/>
      <c r="K139" s="23" t="e">
        <f t="shared" si="2"/>
        <v>#DIV/0!</v>
      </c>
      <c r="L139" s="23" t="e">
        <f>K139</f>
        <v>#DIV/0!</v>
      </c>
      <c r="M139" s="218"/>
      <c r="N139" s="242"/>
      <c r="O139" s="221"/>
    </row>
    <row r="140" spans="1:15" ht="80.25" customHeight="1" x14ac:dyDescent="0.25">
      <c r="A140" s="211">
        <v>14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30</v>
      </c>
      <c r="J140" s="10">
        <v>49.5</v>
      </c>
      <c r="K140" s="23">
        <f t="shared" si="2"/>
        <v>100</v>
      </c>
      <c r="L140" s="216">
        <f>(K140+K141+K142)/3</f>
        <v>100</v>
      </c>
      <c r="M140" s="217">
        <f>(L140+L143)/2</f>
        <v>100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1</v>
      </c>
      <c r="J141" s="10">
        <v>7.1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70</v>
      </c>
      <c r="J142" s="10">
        <v>96.3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66084</v>
      </c>
      <c r="J143" s="10">
        <v>72930</v>
      </c>
      <c r="K143" s="23">
        <f t="shared" si="2"/>
        <v>100</v>
      </c>
      <c r="L143" s="23">
        <f>K143</f>
        <v>100</v>
      </c>
      <c r="M143" s="218"/>
      <c r="N143" s="243"/>
      <c r="O143" s="221"/>
    </row>
    <row r="144" spans="1:15" ht="80.25" hidden="1" customHeight="1" x14ac:dyDescent="0.25">
      <c r="A144" s="211">
        <v>36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/>
      <c r="J144" s="10"/>
      <c r="K144" s="23" t="e">
        <f t="shared" si="2"/>
        <v>#DIV/0!</v>
      </c>
      <c r="L144" s="216" t="e">
        <f>(K144+K145+K146)/3</f>
        <v>#DIV/0!</v>
      </c>
      <c r="M144" s="217" t="e">
        <f>(L144+L147)/2</f>
        <v>#DIV/0!</v>
      </c>
      <c r="N144" s="243"/>
      <c r="O144" s="221"/>
    </row>
    <row r="145" spans="1:15" ht="84.75" hidden="1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/>
      <c r="J145" s="10"/>
      <c r="K145" s="23" t="e">
        <f t="shared" si="2"/>
        <v>#DIV/0!</v>
      </c>
      <c r="L145" s="216"/>
      <c r="M145" s="218"/>
      <c r="N145" s="243"/>
      <c r="O145" s="221"/>
    </row>
    <row r="146" spans="1:15" ht="71.25" hidden="1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/>
      <c r="J146" s="10"/>
      <c r="K146" s="23" t="e">
        <f t="shared" si="2"/>
        <v>#DIV/0!</v>
      </c>
      <c r="L146" s="216"/>
      <c r="M146" s="218"/>
      <c r="N146" s="243"/>
      <c r="O146" s="221"/>
    </row>
    <row r="147" spans="1:15" ht="31.5" hidden="1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/>
      <c r="J147" s="10"/>
      <c r="K147" s="23" t="e">
        <f t="shared" si="2"/>
        <v>#DIV/0!</v>
      </c>
      <c r="L147" s="23" t="e">
        <f>K147</f>
        <v>#DIV/0!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customFormat="1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"/>
    </row>
    <row r="152" spans="1:15" ht="18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8" customHeight="1" x14ac:dyDescent="0.25"/>
    <row r="154" spans="1:15" ht="18" customHeight="1" x14ac:dyDescent="0.25">
      <c r="B154" s="28" t="s">
        <v>107</v>
      </c>
    </row>
    <row r="155" spans="1:15" ht="18" customHeight="1" x14ac:dyDescent="0.25">
      <c r="B155" s="28" t="s">
        <v>108</v>
      </c>
    </row>
    <row r="156" spans="1:15" ht="18" customHeight="1" x14ac:dyDescent="0.25"/>
    <row r="157" spans="1:15" ht="18" customHeight="1" x14ac:dyDescent="0.25"/>
    <row r="158" spans="1:15" ht="18" customHeight="1" x14ac:dyDescent="0.25"/>
    <row r="159" spans="1:15" ht="18" customHeight="1" x14ac:dyDescent="0.25">
      <c r="D159" s="34" t="s">
        <v>109</v>
      </c>
    </row>
    <row r="160" spans="1:15" ht="18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143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144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99.375</v>
      </c>
      <c r="M4" s="222">
        <f>(L4+L7)/2</f>
        <v>99.6875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80</v>
      </c>
      <c r="J5" s="10">
        <v>78.5</v>
      </c>
      <c r="K5" s="11">
        <f t="shared" si="0"/>
        <v>98.125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3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13.44</v>
      </c>
      <c r="J7" s="10">
        <v>14</v>
      </c>
      <c r="K7" s="11">
        <f t="shared" si="0"/>
        <v>100</v>
      </c>
      <c r="L7" s="11">
        <f>K7</f>
        <v>100</v>
      </c>
      <c r="M7" s="218"/>
      <c r="N7" s="242"/>
      <c r="O7" s="221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99.375</v>
      </c>
      <c r="M12" s="222">
        <f>(L12+L15)/2</f>
        <v>99.6875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80</v>
      </c>
      <c r="J13" s="10">
        <v>78.5</v>
      </c>
      <c r="K13" s="11">
        <f t="shared" si="0"/>
        <v>98.125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1.5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2.2200000000000002</v>
      </c>
      <c r="J15" s="10">
        <v>2.56</v>
      </c>
      <c r="K15" s="11">
        <f t="shared" si="0"/>
        <v>100</v>
      </c>
      <c r="L15" s="11">
        <f>K15</f>
        <v>100</v>
      </c>
      <c r="M15" s="218"/>
      <c r="N15" s="242"/>
      <c r="O15" s="221"/>
    </row>
    <row r="16" spans="1:17" ht="68.25" hidden="1" customHeight="1" x14ac:dyDescent="0.25">
      <c r="A16" s="211">
        <v>4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/>
      <c r="J16" s="10"/>
      <c r="K16" s="11" t="e">
        <f t="shared" si="0"/>
        <v>#DIV/0!</v>
      </c>
      <c r="L16" s="216" t="e">
        <f>(K16+K17+K18)/3</f>
        <v>#DIV/0!</v>
      </c>
      <c r="M16" s="222" t="e">
        <f>(L16+L19)/2</f>
        <v>#DIV/0!</v>
      </c>
      <c r="N16" s="242"/>
      <c r="O16" s="221"/>
    </row>
    <row r="17" spans="1:15" ht="69.75" hidden="1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/>
      <c r="J17" s="10"/>
      <c r="K17" s="11" t="e">
        <f t="shared" si="0"/>
        <v>#DIV/0!</v>
      </c>
      <c r="L17" s="236"/>
      <c r="M17" s="218"/>
      <c r="N17" s="242"/>
      <c r="O17" s="221"/>
    </row>
    <row r="18" spans="1:15" ht="114.75" hidden="1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/>
      <c r="J18" s="10"/>
      <c r="K18" s="11" t="e">
        <f t="shared" si="0"/>
        <v>#DIV/0!</v>
      </c>
      <c r="L18" s="236"/>
      <c r="M18" s="218"/>
      <c r="N18" s="242"/>
      <c r="O18" s="221"/>
    </row>
    <row r="19" spans="1:15" ht="33" hidden="1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/>
      <c r="J19" s="10"/>
      <c r="K19" s="11" t="e">
        <f t="shared" si="0"/>
        <v>#DIV/0!</v>
      </c>
      <c r="L19" s="11" t="e">
        <f>K19</f>
        <v>#DIV/0!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14.7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4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3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98.625</v>
      </c>
      <c r="M36" s="222">
        <f>(L36+L39)/2</f>
        <v>99.294088109266198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80</v>
      </c>
      <c r="J37" s="10">
        <v>76.7</v>
      </c>
      <c r="K37" s="11">
        <f>IF(J37/I37*100&gt;100,100,J37/I37*100)</f>
        <v>95.875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597.44000000000005</v>
      </c>
      <c r="J39" s="10">
        <v>597.22</v>
      </c>
      <c r="K39" s="11">
        <f>IF(J39/I39*100&gt;100,100,J39/I39*100)</f>
        <v>99.963176218532396</v>
      </c>
      <c r="L39" s="11">
        <f>K39</f>
        <v>99.963176218532396</v>
      </c>
      <c r="M39" s="218"/>
      <c r="N39" s="242"/>
      <c r="O39" s="221"/>
    </row>
    <row r="40" spans="1:17" ht="66" customHeight="1" x14ac:dyDescent="0.3">
      <c r="A40" s="211">
        <v>4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100</v>
      </c>
      <c r="M40" s="222">
        <f>(L40+L43)/2</f>
        <v>100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85</v>
      </c>
      <c r="J41" s="10">
        <v>93.8</v>
      </c>
      <c r="K41" s="11">
        <f t="shared" si="0"/>
        <v>100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0.75" customHeight="1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2.67</v>
      </c>
      <c r="J43" s="10">
        <v>3.22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hidden="1" customHeight="1" x14ac:dyDescent="0.25">
      <c r="A48" s="211">
        <v>12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/>
      <c r="J48" s="10"/>
      <c r="K48" s="11" t="e">
        <f t="shared" ref="K48:K127" si="1">IF(J48/I48*100&gt;100,100,J48/I48*100)</f>
        <v>#DIV/0!</v>
      </c>
      <c r="L48" s="216" t="e">
        <f>(K48+K49+K50)/3</f>
        <v>#DIV/0!</v>
      </c>
      <c r="M48" s="222" t="e">
        <f>(L48+L51)/2</f>
        <v>#DIV/0!</v>
      </c>
      <c r="N48" s="242"/>
      <c r="O48" s="221"/>
    </row>
    <row r="49" spans="1:15" ht="68.25" hidden="1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/>
      <c r="J49" s="10"/>
      <c r="K49" s="11" t="e">
        <f t="shared" si="1"/>
        <v>#DIV/0!</v>
      </c>
      <c r="L49" s="216"/>
      <c r="M49" s="218"/>
      <c r="N49" s="242"/>
      <c r="O49" s="221"/>
    </row>
    <row r="50" spans="1:15" ht="82.5" hidden="1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/>
      <c r="J50" s="10"/>
      <c r="K50" s="11" t="e">
        <f>IF(J50/I50*100&gt;100,100,J50/I50*100)</f>
        <v>#DIV/0!</v>
      </c>
      <c r="L50" s="216"/>
      <c r="M50" s="218"/>
      <c r="N50" s="242"/>
      <c r="O50" s="221"/>
    </row>
    <row r="51" spans="1:15" ht="31.5" hidden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/>
      <c r="J51" s="10"/>
      <c r="K51" s="11" t="e">
        <f t="shared" si="1"/>
        <v>#DIV/0!</v>
      </c>
      <c r="L51" s="11" t="e">
        <f>K51</f>
        <v>#DIV/0!</v>
      </c>
      <c r="M51" s="218"/>
      <c r="N51" s="242"/>
      <c r="O51" s="221"/>
    </row>
    <row r="52" spans="1:15" ht="66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31.5" hidden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68.2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5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67.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69" customHeight="1" x14ac:dyDescent="0.25">
      <c r="A72" s="211">
        <v>5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>
        <v>100</v>
      </c>
      <c r="J72" s="10">
        <v>100</v>
      </c>
      <c r="K72" s="11">
        <f t="shared" si="1"/>
        <v>100</v>
      </c>
      <c r="L72" s="216">
        <f>(K72+K73+K74)/3</f>
        <v>100</v>
      </c>
      <c r="M72" s="222">
        <f>(L72+L75)/2</f>
        <v>98.501362397820174</v>
      </c>
      <c r="N72" s="242"/>
      <c r="O72" s="221"/>
    </row>
    <row r="73" spans="1:15" ht="69.75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>
        <v>85</v>
      </c>
      <c r="J73" s="10">
        <v>100</v>
      </c>
      <c r="K73" s="11">
        <f t="shared" si="1"/>
        <v>100</v>
      </c>
      <c r="L73" s="216"/>
      <c r="M73" s="218"/>
      <c r="N73" s="242"/>
      <c r="O73" s="221"/>
    </row>
    <row r="74" spans="1:15" ht="8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>
        <v>100</v>
      </c>
      <c r="J74" s="10">
        <v>100</v>
      </c>
      <c r="K74" s="11">
        <f>IF(J74/I74*100&gt;100,100,J74/I74*100)</f>
        <v>100</v>
      </c>
      <c r="L74" s="216"/>
      <c r="M74" s="218"/>
      <c r="N74" s="242"/>
      <c r="O74" s="221"/>
    </row>
    <row r="75" spans="1:15" ht="31.5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>
        <v>3.67</v>
      </c>
      <c r="J75" s="10">
        <v>3.56</v>
      </c>
      <c r="K75" s="11">
        <f t="shared" si="1"/>
        <v>97.002724795640333</v>
      </c>
      <c r="L75" s="11">
        <f>K75</f>
        <v>97.002724795640333</v>
      </c>
      <c r="M75" s="218"/>
      <c r="N75" s="242"/>
      <c r="O75" s="221"/>
    </row>
    <row r="76" spans="1:15" ht="67.5" customHeight="1" x14ac:dyDescent="0.25">
      <c r="A76" s="211">
        <v>6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99.02</v>
      </c>
      <c r="M76" s="222">
        <f>(L76+L79)/2</f>
        <v>99.509999999999991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85</v>
      </c>
      <c r="J77" s="10">
        <v>93.8</v>
      </c>
      <c r="K77" s="11">
        <f t="shared" si="1"/>
        <v>100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97.06</v>
      </c>
      <c r="K78" s="11">
        <f>IF(J78/I78*100&gt;100,100,J78/I78*100)</f>
        <v>97.06</v>
      </c>
      <c r="L78" s="216"/>
      <c r="M78" s="218"/>
      <c r="N78" s="242"/>
      <c r="O78" s="221"/>
    </row>
    <row r="79" spans="1:15" ht="32.450000000000003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459.44</v>
      </c>
      <c r="J79" s="10">
        <v>459.78</v>
      </c>
      <c r="K79" s="11">
        <f t="shared" si="1"/>
        <v>100</v>
      </c>
      <c r="L79" s="11">
        <f>K79</f>
        <v>100</v>
      </c>
      <c r="M79" s="218"/>
      <c r="N79" s="242"/>
      <c r="O79" s="221"/>
    </row>
    <row r="80" spans="1:15" ht="66.75" customHeight="1" x14ac:dyDescent="0.25">
      <c r="A80" s="211">
        <v>7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>
        <v>100</v>
      </c>
      <c r="J80" s="10">
        <v>100</v>
      </c>
      <c r="K80" s="11">
        <f t="shared" si="1"/>
        <v>100</v>
      </c>
      <c r="L80" s="216">
        <f>(K80+K81+K82)/3</f>
        <v>100</v>
      </c>
      <c r="M80" s="222">
        <f>(L80+L83)/2</f>
        <v>100</v>
      </c>
      <c r="N80" s="242"/>
      <c r="O80" s="221"/>
    </row>
    <row r="81" spans="1:15" ht="68.25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>
        <v>85</v>
      </c>
      <c r="J81" s="10">
        <v>100</v>
      </c>
      <c r="K81" s="11">
        <f t="shared" si="1"/>
        <v>100</v>
      </c>
      <c r="L81" s="216"/>
      <c r="M81" s="218"/>
      <c r="N81" s="242"/>
      <c r="O81" s="221"/>
    </row>
    <row r="82" spans="1:15" ht="82.5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>
        <v>100</v>
      </c>
      <c r="J82" s="10">
        <v>100</v>
      </c>
      <c r="K82" s="11">
        <f t="shared" si="1"/>
        <v>100</v>
      </c>
      <c r="L82" s="216"/>
      <c r="M82" s="218"/>
      <c r="N82" s="242"/>
      <c r="O82" s="221"/>
    </row>
    <row r="83" spans="1:15" ht="31.5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>
        <v>1</v>
      </c>
      <c r="J83" s="10">
        <v>1</v>
      </c>
      <c r="K83" s="11">
        <f t="shared" si="1"/>
        <v>100</v>
      </c>
      <c r="L83" s="11">
        <f>K83</f>
        <v>100</v>
      </c>
      <c r="M83" s="218"/>
      <c r="N83" s="242"/>
      <c r="O83" s="221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42"/>
      <c r="O84" s="221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42"/>
      <c r="O85" s="221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42"/>
      <c r="O86" s="221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42"/>
      <c r="O87" s="221"/>
    </row>
    <row r="88" spans="1:15" ht="67.5" hidden="1" customHeight="1" x14ac:dyDescent="0.25">
      <c r="A88" s="211">
        <v>22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/>
      <c r="J88" s="10"/>
      <c r="K88" s="11" t="e">
        <f t="shared" si="1"/>
        <v>#DIV/0!</v>
      </c>
      <c r="L88" s="216" t="e">
        <f>(K88+K89+K90)/3</f>
        <v>#DIV/0!</v>
      </c>
      <c r="M88" s="222" t="e">
        <f>(L88+L91)/2</f>
        <v>#DIV/0!</v>
      </c>
      <c r="N88" s="242"/>
      <c r="O88" s="221"/>
    </row>
    <row r="89" spans="1:15" ht="69" hidden="1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/>
      <c r="J89" s="10"/>
      <c r="K89" s="11" t="e">
        <f t="shared" si="1"/>
        <v>#DIV/0!</v>
      </c>
      <c r="L89" s="216"/>
      <c r="M89" s="218"/>
      <c r="N89" s="242"/>
      <c r="O89" s="221"/>
    </row>
    <row r="90" spans="1:15" ht="66" hidden="1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/>
      <c r="J90" s="10"/>
      <c r="K90" s="11" t="e">
        <f>IF(J90/I90*100&gt;100,100,J90/I90*100)</f>
        <v>#DIV/0!</v>
      </c>
      <c r="L90" s="216"/>
      <c r="M90" s="218"/>
      <c r="N90" s="242"/>
      <c r="O90" s="221"/>
    </row>
    <row r="91" spans="1:15" ht="31.5" hidden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/>
      <c r="J91" s="10"/>
      <c r="K91" s="11" t="e">
        <f t="shared" si="1"/>
        <v>#DIV/0!</v>
      </c>
      <c r="L91" s="11" t="e">
        <f>K91</f>
        <v>#DIV/0!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66.7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33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8</v>
      </c>
      <c r="B112" s="239"/>
      <c r="C112" s="219" t="s">
        <v>84</v>
      </c>
      <c r="D112" s="220" t="s">
        <v>85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99.183673469387756</v>
      </c>
      <c r="M112" s="222">
        <f>(L112+L115)/2</f>
        <v>99.348796522586056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95.6</v>
      </c>
      <c r="K113" s="11">
        <f t="shared" si="1"/>
        <v>97.551020408163254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100</v>
      </c>
      <c r="K114" s="11">
        <f t="shared" si="1"/>
        <v>100</v>
      </c>
      <c r="L114" s="216"/>
      <c r="M114" s="222"/>
      <c r="N114" s="242"/>
      <c r="O114" s="221"/>
    </row>
    <row r="115" spans="1:15" ht="30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67.89</v>
      </c>
      <c r="J115" s="10">
        <v>67.56</v>
      </c>
      <c r="K115" s="11">
        <f t="shared" si="1"/>
        <v>99.513919575784357</v>
      </c>
      <c r="L115" s="11">
        <f>K115</f>
        <v>99.513919575784357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9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23</v>
      </c>
      <c r="J124" s="10">
        <v>25.8</v>
      </c>
      <c r="K124" s="23">
        <f t="shared" si="1"/>
        <v>100</v>
      </c>
      <c r="L124" s="216">
        <f>(K124+K125+K126)/3</f>
        <v>100</v>
      </c>
      <c r="M124" s="217">
        <f>(L124+L127)/2</f>
        <v>94.817253313075042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5</v>
      </c>
      <c r="J125" s="10">
        <v>5.4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93.3</v>
      </c>
      <c r="K126" s="23">
        <f t="shared" si="1"/>
        <v>100</v>
      </c>
      <c r="L126" s="216"/>
      <c r="M126" s="218"/>
      <c r="N126" s="242"/>
      <c r="O126" s="221"/>
    </row>
    <row r="127" spans="1:15" ht="30.75" customHeight="1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35541</v>
      </c>
      <c r="J127" s="10">
        <v>31857</v>
      </c>
      <c r="K127" s="23">
        <f t="shared" si="1"/>
        <v>89.634506626150085</v>
      </c>
      <c r="L127" s="23">
        <f>K127</f>
        <v>89.634506626150085</v>
      </c>
      <c r="M127" s="218"/>
      <c r="N127" s="242"/>
      <c r="O127" s="221"/>
    </row>
    <row r="128" spans="1:15" ht="81" hidden="1" customHeight="1" x14ac:dyDescent="0.25">
      <c r="A128" s="211">
        <v>32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/>
      <c r="J128" s="10"/>
      <c r="K128" s="23" t="e">
        <f t="shared" ref="K128:K147" si="2">IF(J128/I128*100&gt;100,100,J128/I128*100)</f>
        <v>#DIV/0!</v>
      </c>
      <c r="L128" s="216" t="e">
        <f>(K128+K129+K130)/3</f>
        <v>#DIV/0!</v>
      </c>
      <c r="M128" s="217" t="e">
        <f>(L128+L131)/2</f>
        <v>#DIV/0!</v>
      </c>
      <c r="N128" s="242"/>
      <c r="O128" s="221"/>
    </row>
    <row r="129" spans="1:15" ht="83.25" hidden="1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/>
      <c r="J129" s="10"/>
      <c r="K129" s="23" t="e">
        <f t="shared" si="2"/>
        <v>#DIV/0!</v>
      </c>
      <c r="L129" s="216"/>
      <c r="M129" s="218"/>
      <c r="N129" s="242"/>
      <c r="O129" s="221"/>
    </row>
    <row r="130" spans="1:15" ht="66" hidden="1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/>
      <c r="J130" s="10"/>
      <c r="K130" s="23" t="e">
        <f t="shared" si="2"/>
        <v>#DIV/0!</v>
      </c>
      <c r="L130" s="216"/>
      <c r="M130" s="218"/>
      <c r="N130" s="242"/>
      <c r="O130" s="221"/>
    </row>
    <row r="131" spans="1:15" ht="31.5" hidden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/>
      <c r="J131" s="10"/>
      <c r="K131" s="23" t="e">
        <f t="shared" si="2"/>
        <v>#DIV/0!</v>
      </c>
      <c r="L131" s="23" t="e">
        <f>K131</f>
        <v>#DIV/0!</v>
      </c>
      <c r="M131" s="218"/>
      <c r="N131" s="242"/>
      <c r="O131" s="221"/>
    </row>
    <row r="132" spans="1:15" ht="84" customHeight="1" x14ac:dyDescent="0.25">
      <c r="A132" s="211">
        <v>10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>
        <v>5</v>
      </c>
      <c r="J132" s="10">
        <v>5</v>
      </c>
      <c r="K132" s="23">
        <f t="shared" si="2"/>
        <v>100</v>
      </c>
      <c r="L132" s="216">
        <f>(K132+K133+K134)/3</f>
        <v>100</v>
      </c>
      <c r="M132" s="217">
        <f>(L132+L135)/2</f>
        <v>90.304773752138075</v>
      </c>
      <c r="N132" s="242"/>
      <c r="O132" s="221"/>
    </row>
    <row r="133" spans="1:15" ht="85.5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>
        <v>1</v>
      </c>
      <c r="J133" s="10">
        <v>1.1000000000000001</v>
      </c>
      <c r="K133" s="23">
        <f t="shared" si="2"/>
        <v>100</v>
      </c>
      <c r="L133" s="216"/>
      <c r="M133" s="218"/>
      <c r="N133" s="242"/>
      <c r="O133" s="221"/>
    </row>
    <row r="134" spans="1:15" ht="69.75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>
        <v>70</v>
      </c>
      <c r="J134" s="10">
        <v>100</v>
      </c>
      <c r="K134" s="23">
        <f t="shared" si="2"/>
        <v>100</v>
      </c>
      <c r="L134" s="216"/>
      <c r="M134" s="218"/>
      <c r="N134" s="242"/>
      <c r="O134" s="221"/>
    </row>
    <row r="135" spans="1:15" ht="31.5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>
        <v>6431</v>
      </c>
      <c r="J135" s="10">
        <v>5184</v>
      </c>
      <c r="K135" s="23">
        <f t="shared" si="2"/>
        <v>80.609547504276151</v>
      </c>
      <c r="L135" s="23">
        <f>K135</f>
        <v>80.609547504276151</v>
      </c>
      <c r="M135" s="218"/>
      <c r="N135" s="242"/>
      <c r="O135" s="221"/>
    </row>
    <row r="136" spans="1:15" ht="82.5" customHeight="1" x14ac:dyDescent="0.25">
      <c r="A136" s="211">
        <v>11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>
        <v>23</v>
      </c>
      <c r="J136" s="10">
        <v>23.2</v>
      </c>
      <c r="K136" s="23">
        <f t="shared" si="2"/>
        <v>100</v>
      </c>
      <c r="L136" s="216">
        <f>(K136+K137+K138)/3</f>
        <v>100</v>
      </c>
      <c r="M136" s="217">
        <f>(L136+L139)/2</f>
        <v>96.781765864001216</v>
      </c>
      <c r="N136" s="242"/>
      <c r="O136" s="221"/>
    </row>
    <row r="137" spans="1:15" ht="85.5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>
        <v>1</v>
      </c>
      <c r="J137" s="10">
        <v>1</v>
      </c>
      <c r="K137" s="23">
        <f t="shared" si="2"/>
        <v>100</v>
      </c>
      <c r="L137" s="216"/>
      <c r="M137" s="218"/>
      <c r="N137" s="242"/>
      <c r="O137" s="221"/>
    </row>
    <row r="138" spans="1:15" ht="68.25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>
        <v>70</v>
      </c>
      <c r="J138" s="10">
        <v>100</v>
      </c>
      <c r="K138" s="23">
        <f t="shared" si="2"/>
        <v>100</v>
      </c>
      <c r="L138" s="216"/>
      <c r="M138" s="218"/>
      <c r="N138" s="242"/>
      <c r="O138" s="221"/>
    </row>
    <row r="139" spans="1:15" ht="31.5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>
        <v>6603</v>
      </c>
      <c r="J139" s="10">
        <v>6178</v>
      </c>
      <c r="K139" s="23">
        <f t="shared" si="2"/>
        <v>93.563531728002431</v>
      </c>
      <c r="L139" s="23">
        <f>K139</f>
        <v>93.563531728002431</v>
      </c>
      <c r="M139" s="218"/>
      <c r="N139" s="242"/>
      <c r="O139" s="221"/>
    </row>
    <row r="140" spans="1:15" ht="80.25" customHeight="1" x14ac:dyDescent="0.25">
      <c r="A140" s="211">
        <v>12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21</v>
      </c>
      <c r="J140" s="10">
        <v>28.7</v>
      </c>
      <c r="K140" s="23">
        <f t="shared" si="2"/>
        <v>100</v>
      </c>
      <c r="L140" s="216">
        <f>(K140+K141+K142)/3</f>
        <v>98.428571428571431</v>
      </c>
      <c r="M140" s="217">
        <f>(L140+L143)/2</f>
        <v>93.899273670987881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5</v>
      </c>
      <c r="J141" s="10">
        <v>5.0999999999999996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70</v>
      </c>
      <c r="J142" s="10">
        <v>66.7</v>
      </c>
      <c r="K142" s="23">
        <f t="shared" si="2"/>
        <v>95.285714285714278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34459</v>
      </c>
      <c r="J143" s="10">
        <v>30796</v>
      </c>
      <c r="K143" s="23">
        <f t="shared" si="2"/>
        <v>89.369975913404332</v>
      </c>
      <c r="L143" s="23">
        <f>K143</f>
        <v>89.369975913404332</v>
      </c>
      <c r="M143" s="218"/>
      <c r="N143" s="243"/>
      <c r="O143" s="221"/>
    </row>
    <row r="144" spans="1:15" ht="80.25" customHeight="1" x14ac:dyDescent="0.25">
      <c r="A144" s="211">
        <v>13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>
        <v>3</v>
      </c>
      <c r="J144" s="10">
        <v>3.6</v>
      </c>
      <c r="K144" s="23">
        <f t="shared" si="2"/>
        <v>100</v>
      </c>
      <c r="L144" s="216">
        <f>(K144+K145+K146)/3</f>
        <v>100</v>
      </c>
      <c r="M144" s="217">
        <f>(L144+L147)/2</f>
        <v>97.222222222222229</v>
      </c>
      <c r="N144" s="243"/>
      <c r="O144" s="221"/>
    </row>
    <row r="145" spans="1:15" ht="84.75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>
        <v>1</v>
      </c>
      <c r="J145" s="10">
        <v>1.1000000000000001</v>
      </c>
      <c r="K145" s="23">
        <f t="shared" si="2"/>
        <v>100</v>
      </c>
      <c r="L145" s="216"/>
      <c r="M145" s="218"/>
      <c r="N145" s="243"/>
      <c r="O145" s="221"/>
    </row>
    <row r="146" spans="1:15" ht="71.25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>
        <v>100</v>
      </c>
      <c r="J146" s="10">
        <v>100</v>
      </c>
      <c r="K146" s="23">
        <f t="shared" si="2"/>
        <v>100</v>
      </c>
      <c r="L146" s="216"/>
      <c r="M146" s="218"/>
      <c r="N146" s="243"/>
      <c r="O146" s="221"/>
    </row>
    <row r="147" spans="1:15" ht="31.5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>
        <v>2160</v>
      </c>
      <c r="J147" s="10">
        <v>2040</v>
      </c>
      <c r="K147" s="23">
        <f t="shared" si="2"/>
        <v>94.444444444444443</v>
      </c>
      <c r="L147" s="23">
        <f>K147</f>
        <v>94.444444444444443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</row>
    <row r="152" spans="1:15" ht="19.5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9.5" customHeight="1" x14ac:dyDescent="0.25"/>
    <row r="154" spans="1:15" ht="19.5" customHeight="1" x14ac:dyDescent="0.25">
      <c r="B154" s="28" t="s">
        <v>107</v>
      </c>
    </row>
    <row r="155" spans="1:15" ht="19.5" customHeight="1" x14ac:dyDescent="0.25">
      <c r="B155" s="28" t="s">
        <v>108</v>
      </c>
    </row>
    <row r="156" spans="1:15" ht="19.5" customHeight="1" x14ac:dyDescent="0.25"/>
    <row r="157" spans="1:15" ht="19.5" customHeight="1" x14ac:dyDescent="0.25"/>
    <row r="158" spans="1:15" ht="19.5" customHeight="1" x14ac:dyDescent="0.25"/>
    <row r="159" spans="1:15" ht="19.5" customHeight="1" x14ac:dyDescent="0.25">
      <c r="D159" s="34" t="s">
        <v>109</v>
      </c>
    </row>
    <row r="160" spans="1:15" ht="19.5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60"/>
  <sheetViews>
    <sheetView view="pageBreakPreview" topLeftCell="C1" zoomScale="70" zoomScaleNormal="90" zoomScaleSheetLayoutView="70" workbookViewId="0">
      <selection activeCell="C2" sqref="C2"/>
    </sheetView>
  </sheetViews>
  <sheetFormatPr defaultRowHeight="26.25" x14ac:dyDescent="0.25"/>
  <cols>
    <col min="1" max="1" width="7.140625" style="32" customWidth="1"/>
    <col min="2" max="2" width="13.42578125" style="33" customWidth="1"/>
    <col min="3" max="3" width="29.42578125" style="33" customWidth="1"/>
    <col min="4" max="4" width="25.85546875" style="34" customWidth="1"/>
    <col min="5" max="5" width="10.42578125" style="2" customWidth="1"/>
    <col min="6" max="6" width="12.28515625" style="6" customWidth="1"/>
    <col min="7" max="7" width="58" style="2" customWidth="1"/>
    <col min="8" max="8" width="9.85546875" style="2" customWidth="1"/>
    <col min="9" max="9" width="17" style="2" customWidth="1"/>
    <col min="10" max="10" width="16.7109375" style="2" customWidth="1"/>
    <col min="11" max="11" width="18.28515625" style="2" customWidth="1"/>
    <col min="12" max="12" width="20.140625" style="2" customWidth="1"/>
    <col min="13" max="13" width="18.5703125" style="2" customWidth="1"/>
    <col min="14" max="14" width="18.85546875" style="35" customWidth="1"/>
    <col min="15" max="15" width="19.28515625" style="2" customWidth="1"/>
    <col min="16" max="16" width="8.85546875" style="2" customWidth="1"/>
    <col min="17" max="17" width="23.42578125" style="2" customWidth="1"/>
    <col min="18" max="37" width="8.85546875" style="2" customWidth="1"/>
    <col min="38" max="38" width="0.5703125" style="2" customWidth="1"/>
    <col min="39" max="43" width="8.85546875" style="2" hidden="1" customWidth="1"/>
    <col min="44" max="56" width="9.140625" style="2" hidden="1" customWidth="1"/>
    <col min="57" max="57" width="5.7109375" style="2" hidden="1" customWidth="1"/>
    <col min="58" max="82" width="9.140625" style="2" hidden="1" customWidth="1"/>
    <col min="83" max="83" width="8.28515625" style="2" hidden="1" customWidth="1"/>
    <col min="84" max="114" width="9.140625" style="2" hidden="1" customWidth="1"/>
    <col min="115" max="16384" width="9.140625" style="2"/>
  </cols>
  <sheetData>
    <row r="1" spans="1:17" x14ac:dyDescent="0.4">
      <c r="A1" s="237" t="s">
        <v>145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"/>
      <c r="Q1" s="1"/>
    </row>
    <row r="2" spans="1:17" s="4" customFormat="1" ht="161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7" s="6" customFormat="1" ht="21.75" customHeight="1" x14ac:dyDescent="0.25">
      <c r="A3" s="3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7" ht="69.75" customHeight="1" x14ac:dyDescent="0.35">
      <c r="A4" s="211">
        <v>1</v>
      </c>
      <c r="B4" s="238" t="s">
        <v>146</v>
      </c>
      <c r="C4" s="223" t="s">
        <v>17</v>
      </c>
      <c r="D4" s="220" t="s">
        <v>18</v>
      </c>
      <c r="E4" s="221" t="s">
        <v>19</v>
      </c>
      <c r="F4" s="7" t="s">
        <v>20</v>
      </c>
      <c r="G4" s="8" t="s">
        <v>21</v>
      </c>
      <c r="H4" s="9" t="s">
        <v>22</v>
      </c>
      <c r="I4" s="10">
        <v>100</v>
      </c>
      <c r="J4" s="10">
        <v>100</v>
      </c>
      <c r="K4" s="11">
        <f t="shared" ref="K4:K43" si="0">IF(J4/I4*100&gt;100,100,J4/I4*100)</f>
        <v>100</v>
      </c>
      <c r="L4" s="216">
        <f>(K4+K5+K6)/3</f>
        <v>100</v>
      </c>
      <c r="M4" s="222">
        <f>(L4+L7)/2</f>
        <v>99.71052631578948</v>
      </c>
      <c r="N4" s="242" t="s">
        <v>23</v>
      </c>
      <c r="O4" s="244"/>
      <c r="Q4" s="12"/>
    </row>
    <row r="5" spans="1:17" ht="69" customHeight="1" x14ac:dyDescent="0.25">
      <c r="A5" s="211"/>
      <c r="B5" s="239"/>
      <c r="C5" s="241"/>
      <c r="D5" s="220"/>
      <c r="E5" s="221"/>
      <c r="F5" s="7" t="s">
        <v>20</v>
      </c>
      <c r="G5" s="8" t="s">
        <v>24</v>
      </c>
      <c r="H5" s="9" t="s">
        <v>22</v>
      </c>
      <c r="I5" s="10">
        <v>85</v>
      </c>
      <c r="J5" s="10">
        <v>88.8</v>
      </c>
      <c r="K5" s="11">
        <f t="shared" si="0"/>
        <v>100</v>
      </c>
      <c r="L5" s="236"/>
      <c r="M5" s="218"/>
      <c r="N5" s="242"/>
      <c r="O5" s="221"/>
    </row>
    <row r="6" spans="1:17" ht="113.25" customHeight="1" x14ac:dyDescent="0.25">
      <c r="A6" s="211"/>
      <c r="B6" s="239"/>
      <c r="C6" s="241"/>
      <c r="D6" s="220"/>
      <c r="E6" s="221"/>
      <c r="F6" s="7" t="s">
        <v>20</v>
      </c>
      <c r="G6" s="13" t="s">
        <v>25</v>
      </c>
      <c r="H6" s="9" t="s">
        <v>22</v>
      </c>
      <c r="I6" s="10">
        <v>100</v>
      </c>
      <c r="J6" s="10">
        <v>100</v>
      </c>
      <c r="K6" s="11">
        <f t="shared" si="0"/>
        <v>100</v>
      </c>
      <c r="L6" s="236"/>
      <c r="M6" s="218"/>
      <c r="N6" s="242"/>
      <c r="O6" s="221"/>
    </row>
    <row r="7" spans="1:17" ht="33" customHeight="1" x14ac:dyDescent="0.25">
      <c r="A7" s="211"/>
      <c r="B7" s="239"/>
      <c r="C7" s="241"/>
      <c r="D7" s="218"/>
      <c r="E7" s="221"/>
      <c r="F7" s="7" t="s">
        <v>26</v>
      </c>
      <c r="G7" s="14" t="s">
        <v>27</v>
      </c>
      <c r="H7" s="15" t="s">
        <v>28</v>
      </c>
      <c r="I7" s="10">
        <v>19</v>
      </c>
      <c r="J7" s="10">
        <v>18.89</v>
      </c>
      <c r="K7" s="11">
        <f t="shared" si="0"/>
        <v>99.421052631578959</v>
      </c>
      <c r="L7" s="11">
        <f>K7</f>
        <v>99.421052631578959</v>
      </c>
      <c r="M7" s="218"/>
      <c r="N7" s="242"/>
      <c r="O7" s="221"/>
    </row>
    <row r="8" spans="1:17" ht="69" hidden="1" customHeight="1" x14ac:dyDescent="0.25">
      <c r="A8" s="211">
        <v>2</v>
      </c>
      <c r="B8" s="239"/>
      <c r="C8" s="223" t="s">
        <v>29</v>
      </c>
      <c r="D8" s="220" t="s">
        <v>30</v>
      </c>
      <c r="E8" s="221" t="s">
        <v>19</v>
      </c>
      <c r="F8" s="7" t="s">
        <v>20</v>
      </c>
      <c r="G8" s="8" t="s">
        <v>21</v>
      </c>
      <c r="H8" s="9" t="s">
        <v>22</v>
      </c>
      <c r="I8" s="10"/>
      <c r="J8" s="10"/>
      <c r="K8" s="11" t="e">
        <f t="shared" si="0"/>
        <v>#DIV/0!</v>
      </c>
      <c r="L8" s="224" t="e">
        <f>(K8+K9+K10)/3</f>
        <v>#DIV/0!</v>
      </c>
      <c r="M8" s="222" t="e">
        <f>(L8+L11)/2</f>
        <v>#DIV/0!</v>
      </c>
      <c r="N8" s="242"/>
      <c r="O8" s="221"/>
    </row>
    <row r="9" spans="1:17" ht="69.75" hidden="1" customHeight="1" x14ac:dyDescent="0.25">
      <c r="A9" s="211"/>
      <c r="B9" s="239"/>
      <c r="C9" s="223"/>
      <c r="D9" s="220"/>
      <c r="E9" s="221"/>
      <c r="F9" s="7" t="s">
        <v>20</v>
      </c>
      <c r="G9" s="8" t="s">
        <v>24</v>
      </c>
      <c r="H9" s="9" t="s">
        <v>22</v>
      </c>
      <c r="I9" s="10"/>
      <c r="J9" s="10"/>
      <c r="K9" s="11" t="e">
        <f t="shared" si="0"/>
        <v>#DIV/0!</v>
      </c>
      <c r="L9" s="224"/>
      <c r="M9" s="218"/>
      <c r="N9" s="242"/>
      <c r="O9" s="221"/>
    </row>
    <row r="10" spans="1:17" ht="117" hidden="1" customHeight="1" x14ac:dyDescent="0.25">
      <c r="A10" s="211"/>
      <c r="B10" s="239"/>
      <c r="C10" s="223"/>
      <c r="D10" s="220"/>
      <c r="E10" s="221"/>
      <c r="F10" s="7" t="s">
        <v>20</v>
      </c>
      <c r="G10" s="13" t="s">
        <v>25</v>
      </c>
      <c r="H10" s="9" t="s">
        <v>22</v>
      </c>
      <c r="I10" s="10"/>
      <c r="J10" s="10"/>
      <c r="K10" s="11" t="e">
        <f t="shared" si="0"/>
        <v>#DIV/0!</v>
      </c>
      <c r="L10" s="224"/>
      <c r="M10" s="218"/>
      <c r="N10" s="242"/>
      <c r="O10" s="221"/>
    </row>
    <row r="11" spans="1:17" ht="33" hidden="1" customHeight="1" x14ac:dyDescent="0.25">
      <c r="A11" s="211"/>
      <c r="B11" s="239"/>
      <c r="C11" s="223"/>
      <c r="D11" s="218"/>
      <c r="E11" s="221"/>
      <c r="F11" s="7" t="s">
        <v>26</v>
      </c>
      <c r="G11" s="14" t="s">
        <v>27</v>
      </c>
      <c r="H11" s="15" t="s">
        <v>28</v>
      </c>
      <c r="I11" s="10"/>
      <c r="J11" s="10"/>
      <c r="K11" s="11" t="e">
        <f t="shared" si="0"/>
        <v>#DIV/0!</v>
      </c>
      <c r="L11" s="11" t="e">
        <f>K11</f>
        <v>#DIV/0!</v>
      </c>
      <c r="M11" s="218"/>
      <c r="N11" s="242"/>
      <c r="O11" s="221"/>
    </row>
    <row r="12" spans="1:17" ht="68.25" customHeight="1" x14ac:dyDescent="0.25">
      <c r="A12" s="211">
        <v>2</v>
      </c>
      <c r="B12" s="239"/>
      <c r="C12" s="234" t="s">
        <v>31</v>
      </c>
      <c r="D12" s="220" t="s">
        <v>112</v>
      </c>
      <c r="E12" s="221" t="s">
        <v>19</v>
      </c>
      <c r="F12" s="7" t="s">
        <v>20</v>
      </c>
      <c r="G12" s="8" t="s">
        <v>21</v>
      </c>
      <c r="H12" s="9" t="s">
        <v>22</v>
      </c>
      <c r="I12" s="10">
        <v>100</v>
      </c>
      <c r="J12" s="10">
        <v>100</v>
      </c>
      <c r="K12" s="11">
        <f t="shared" si="0"/>
        <v>100</v>
      </c>
      <c r="L12" s="216">
        <f>(K12+K13+K14)/3</f>
        <v>100</v>
      </c>
      <c r="M12" s="222">
        <f>(L12+L15)/2</f>
        <v>100</v>
      </c>
      <c r="N12" s="242"/>
      <c r="O12" s="221"/>
    </row>
    <row r="13" spans="1:17" ht="68.25" customHeight="1" x14ac:dyDescent="0.25">
      <c r="A13" s="211"/>
      <c r="B13" s="239"/>
      <c r="C13" s="234"/>
      <c r="D13" s="220"/>
      <c r="E13" s="221"/>
      <c r="F13" s="7" t="s">
        <v>20</v>
      </c>
      <c r="G13" s="8" t="s">
        <v>24</v>
      </c>
      <c r="H13" s="9" t="s">
        <v>22</v>
      </c>
      <c r="I13" s="10">
        <v>85</v>
      </c>
      <c r="J13" s="10">
        <v>95.8</v>
      </c>
      <c r="K13" s="11">
        <f t="shared" si="0"/>
        <v>100</v>
      </c>
      <c r="L13" s="236"/>
      <c r="M13" s="218"/>
      <c r="N13" s="242"/>
      <c r="O13" s="221"/>
    </row>
    <row r="14" spans="1:17" ht="117" customHeight="1" x14ac:dyDescent="0.25">
      <c r="A14" s="211"/>
      <c r="B14" s="239"/>
      <c r="C14" s="234"/>
      <c r="D14" s="220"/>
      <c r="E14" s="221"/>
      <c r="F14" s="7" t="s">
        <v>20</v>
      </c>
      <c r="G14" s="13" t="s">
        <v>25</v>
      </c>
      <c r="H14" s="9" t="s">
        <v>22</v>
      </c>
      <c r="I14" s="10">
        <v>100</v>
      </c>
      <c r="J14" s="10">
        <v>100</v>
      </c>
      <c r="K14" s="11">
        <f>IF(J14/I14*100&gt;100,100,J14/I14*100)</f>
        <v>100</v>
      </c>
      <c r="L14" s="236"/>
      <c r="M14" s="218"/>
      <c r="N14" s="242"/>
      <c r="O14" s="221"/>
    </row>
    <row r="15" spans="1:17" ht="33" customHeight="1" x14ac:dyDescent="0.25">
      <c r="A15" s="211"/>
      <c r="B15" s="239"/>
      <c r="C15" s="234"/>
      <c r="D15" s="218"/>
      <c r="E15" s="221"/>
      <c r="F15" s="7" t="s">
        <v>26</v>
      </c>
      <c r="G15" s="14" t="s">
        <v>27</v>
      </c>
      <c r="H15" s="15" t="s">
        <v>28</v>
      </c>
      <c r="I15" s="10">
        <v>1</v>
      </c>
      <c r="J15" s="10">
        <v>1</v>
      </c>
      <c r="K15" s="11">
        <f t="shared" si="0"/>
        <v>100</v>
      </c>
      <c r="L15" s="11">
        <f>K15</f>
        <v>100</v>
      </c>
      <c r="M15" s="218"/>
      <c r="N15" s="242"/>
      <c r="O15" s="221"/>
    </row>
    <row r="16" spans="1:17" ht="68.25" customHeight="1" x14ac:dyDescent="0.25">
      <c r="A16" s="211">
        <v>3</v>
      </c>
      <c r="B16" s="239"/>
      <c r="C16" s="223" t="s">
        <v>33</v>
      </c>
      <c r="D16" s="220" t="s">
        <v>34</v>
      </c>
      <c r="E16" s="221" t="s">
        <v>19</v>
      </c>
      <c r="F16" s="7" t="s">
        <v>20</v>
      </c>
      <c r="G16" s="8" t="s">
        <v>21</v>
      </c>
      <c r="H16" s="9" t="s">
        <v>22</v>
      </c>
      <c r="I16" s="10">
        <v>100</v>
      </c>
      <c r="J16" s="10">
        <v>100</v>
      </c>
      <c r="K16" s="11">
        <f t="shared" si="0"/>
        <v>100</v>
      </c>
      <c r="L16" s="216">
        <f>(K16+K17+K18)/3</f>
        <v>100</v>
      </c>
      <c r="M16" s="222">
        <f>(L16+L19)/2</f>
        <v>100</v>
      </c>
      <c r="N16" s="242"/>
      <c r="O16" s="221"/>
    </row>
    <row r="17" spans="1:15" ht="69.75" customHeight="1" x14ac:dyDescent="0.25">
      <c r="A17" s="211"/>
      <c r="B17" s="239"/>
      <c r="C17" s="223"/>
      <c r="D17" s="220"/>
      <c r="E17" s="221"/>
      <c r="F17" s="7" t="s">
        <v>20</v>
      </c>
      <c r="G17" s="8" t="s">
        <v>24</v>
      </c>
      <c r="H17" s="9" t="s">
        <v>22</v>
      </c>
      <c r="I17" s="10">
        <v>85</v>
      </c>
      <c r="J17" s="10">
        <v>100</v>
      </c>
      <c r="K17" s="11">
        <f t="shared" si="0"/>
        <v>100</v>
      </c>
      <c r="L17" s="236"/>
      <c r="M17" s="218"/>
      <c r="N17" s="242"/>
      <c r="O17" s="221"/>
    </row>
    <row r="18" spans="1:15" ht="114.75" customHeight="1" x14ac:dyDescent="0.25">
      <c r="A18" s="211"/>
      <c r="B18" s="239"/>
      <c r="C18" s="223"/>
      <c r="D18" s="220"/>
      <c r="E18" s="221"/>
      <c r="F18" s="7" t="s">
        <v>20</v>
      </c>
      <c r="G18" s="13" t="s">
        <v>25</v>
      </c>
      <c r="H18" s="9" t="s">
        <v>22</v>
      </c>
      <c r="I18" s="10">
        <v>100</v>
      </c>
      <c r="J18" s="10">
        <v>100</v>
      </c>
      <c r="K18" s="11">
        <f t="shared" si="0"/>
        <v>100</v>
      </c>
      <c r="L18" s="236"/>
      <c r="M18" s="218"/>
      <c r="N18" s="242"/>
      <c r="O18" s="221"/>
    </row>
    <row r="19" spans="1:15" ht="31.5" customHeight="1" x14ac:dyDescent="0.25">
      <c r="A19" s="211"/>
      <c r="B19" s="239"/>
      <c r="C19" s="223"/>
      <c r="D19" s="218"/>
      <c r="E19" s="221"/>
      <c r="F19" s="7" t="s">
        <v>26</v>
      </c>
      <c r="G19" s="14" t="s">
        <v>27</v>
      </c>
      <c r="H19" s="15" t="s">
        <v>28</v>
      </c>
      <c r="I19" s="10">
        <v>1</v>
      </c>
      <c r="J19" s="10">
        <v>1</v>
      </c>
      <c r="K19" s="11">
        <f t="shared" si="0"/>
        <v>100</v>
      </c>
      <c r="L19" s="11">
        <f>K19</f>
        <v>100</v>
      </c>
      <c r="M19" s="218"/>
      <c r="N19" s="242"/>
      <c r="O19" s="221"/>
    </row>
    <row r="20" spans="1:15" ht="66" hidden="1" customHeight="1" x14ac:dyDescent="0.25">
      <c r="A20" s="211">
        <v>5</v>
      </c>
      <c r="B20" s="239"/>
      <c r="C20" s="234" t="s">
        <v>35</v>
      </c>
      <c r="D20" s="220" t="s">
        <v>36</v>
      </c>
      <c r="E20" s="221" t="s">
        <v>19</v>
      </c>
      <c r="F20" s="7" t="s">
        <v>20</v>
      </c>
      <c r="G20" s="8" t="s">
        <v>21</v>
      </c>
      <c r="H20" s="9" t="s">
        <v>22</v>
      </c>
      <c r="I20" s="10"/>
      <c r="J20" s="10"/>
      <c r="K20" s="11" t="e">
        <f t="shared" si="0"/>
        <v>#DIV/0!</v>
      </c>
      <c r="L20" s="216" t="e">
        <f>(K20+K21+K22)/3</f>
        <v>#DIV/0!</v>
      </c>
      <c r="M20" s="222" t="e">
        <f>(L20+L23)/2</f>
        <v>#DIV/0!</v>
      </c>
      <c r="N20" s="242"/>
      <c r="O20" s="221"/>
    </row>
    <row r="21" spans="1:15" ht="68.25" hidden="1" customHeight="1" x14ac:dyDescent="0.25">
      <c r="A21" s="211"/>
      <c r="B21" s="239"/>
      <c r="C21" s="234"/>
      <c r="D21" s="220"/>
      <c r="E21" s="221"/>
      <c r="F21" s="7" t="s">
        <v>20</v>
      </c>
      <c r="G21" s="8" t="s">
        <v>24</v>
      </c>
      <c r="H21" s="9" t="s">
        <v>22</v>
      </c>
      <c r="I21" s="10"/>
      <c r="J21" s="10"/>
      <c r="K21" s="11" t="e">
        <f t="shared" si="0"/>
        <v>#DIV/0!</v>
      </c>
      <c r="L21" s="236"/>
      <c r="M21" s="218"/>
      <c r="N21" s="242"/>
      <c r="O21" s="221"/>
    </row>
    <row r="22" spans="1:15" ht="109.5" hidden="1" customHeight="1" x14ac:dyDescent="0.25">
      <c r="A22" s="211"/>
      <c r="B22" s="239"/>
      <c r="C22" s="234"/>
      <c r="D22" s="220"/>
      <c r="E22" s="221"/>
      <c r="F22" s="7" t="s">
        <v>20</v>
      </c>
      <c r="G22" s="13" t="s">
        <v>25</v>
      </c>
      <c r="H22" s="9" t="s">
        <v>22</v>
      </c>
      <c r="I22" s="10"/>
      <c r="J22" s="10"/>
      <c r="K22" s="11" t="e">
        <f>IF(J22/I22*100&gt;100,100,J22/I22*100)</f>
        <v>#DIV/0!</v>
      </c>
      <c r="L22" s="236"/>
      <c r="M22" s="218"/>
      <c r="N22" s="242"/>
      <c r="O22" s="221"/>
    </row>
    <row r="23" spans="1:15" ht="29.25" hidden="1" customHeight="1" x14ac:dyDescent="0.25">
      <c r="A23" s="211"/>
      <c r="B23" s="239"/>
      <c r="C23" s="234"/>
      <c r="D23" s="218"/>
      <c r="E23" s="221"/>
      <c r="F23" s="7" t="s">
        <v>26</v>
      </c>
      <c r="G23" s="14" t="s">
        <v>27</v>
      </c>
      <c r="H23" s="15" t="s">
        <v>28</v>
      </c>
      <c r="I23" s="10"/>
      <c r="J23" s="10"/>
      <c r="K23" s="11" t="e">
        <f t="shared" si="0"/>
        <v>#DIV/0!</v>
      </c>
      <c r="L23" s="11" t="e">
        <f>K23</f>
        <v>#DIV/0!</v>
      </c>
      <c r="M23" s="218"/>
      <c r="N23" s="242"/>
      <c r="O23" s="221"/>
    </row>
    <row r="24" spans="1:15" ht="66" hidden="1" customHeight="1" x14ac:dyDescent="0.25">
      <c r="A24" s="211">
        <v>6</v>
      </c>
      <c r="B24" s="239"/>
      <c r="C24" s="234" t="s">
        <v>37</v>
      </c>
      <c r="D24" s="220" t="s">
        <v>38</v>
      </c>
      <c r="E24" s="221" t="s">
        <v>19</v>
      </c>
      <c r="F24" s="7" t="s">
        <v>20</v>
      </c>
      <c r="G24" s="8" t="s">
        <v>21</v>
      </c>
      <c r="H24" s="9" t="s">
        <v>22</v>
      </c>
      <c r="I24" s="10"/>
      <c r="J24" s="10"/>
      <c r="K24" s="11" t="e">
        <f>IF(J24/I24*100&gt;100,100,J24/I24*100)</f>
        <v>#DIV/0!</v>
      </c>
      <c r="L24" s="216" t="e">
        <f>(K24+K25+K26)/3</f>
        <v>#DIV/0!</v>
      </c>
      <c r="M24" s="222" t="e">
        <f>(L24+L27)/2</f>
        <v>#DIV/0!</v>
      </c>
      <c r="N24" s="242"/>
      <c r="O24" s="221"/>
    </row>
    <row r="25" spans="1:15" ht="68.25" hidden="1" customHeight="1" x14ac:dyDescent="0.25">
      <c r="A25" s="211"/>
      <c r="B25" s="239"/>
      <c r="C25" s="234"/>
      <c r="D25" s="220"/>
      <c r="E25" s="221"/>
      <c r="F25" s="7" t="s">
        <v>20</v>
      </c>
      <c r="G25" s="8" t="s">
        <v>24</v>
      </c>
      <c r="H25" s="9" t="s">
        <v>22</v>
      </c>
      <c r="I25" s="10"/>
      <c r="J25" s="10"/>
      <c r="K25" s="11" t="e">
        <f>IF(J25/I25*100&gt;100,100,J25/I25*100)</f>
        <v>#DIV/0!</v>
      </c>
      <c r="L25" s="236"/>
      <c r="M25" s="218"/>
      <c r="N25" s="242"/>
      <c r="O25" s="221"/>
    </row>
    <row r="26" spans="1:15" ht="114.75" hidden="1" customHeight="1" x14ac:dyDescent="0.25">
      <c r="A26" s="211"/>
      <c r="B26" s="239"/>
      <c r="C26" s="234"/>
      <c r="D26" s="220"/>
      <c r="E26" s="221"/>
      <c r="F26" s="7" t="s">
        <v>20</v>
      </c>
      <c r="G26" s="13" t="s">
        <v>25</v>
      </c>
      <c r="H26" s="9" t="s">
        <v>22</v>
      </c>
      <c r="I26" s="10"/>
      <c r="J26" s="10"/>
      <c r="K26" s="11" t="e">
        <f>IF(J26/I26*100&gt;100,100,J26/I26*100)</f>
        <v>#DIV/0!</v>
      </c>
      <c r="L26" s="236"/>
      <c r="M26" s="218"/>
      <c r="N26" s="242"/>
      <c r="O26" s="221"/>
    </row>
    <row r="27" spans="1:15" ht="29.25" hidden="1" customHeight="1" x14ac:dyDescent="0.25">
      <c r="A27" s="211"/>
      <c r="B27" s="239"/>
      <c r="C27" s="234"/>
      <c r="D27" s="218"/>
      <c r="E27" s="221"/>
      <c r="F27" s="7" t="s">
        <v>26</v>
      </c>
      <c r="G27" s="14" t="s">
        <v>27</v>
      </c>
      <c r="H27" s="15" t="s">
        <v>28</v>
      </c>
      <c r="I27" s="10"/>
      <c r="J27" s="10"/>
      <c r="K27" s="11" t="e">
        <f>IF(J27/I27*100&gt;100,100,J27/I27*100)</f>
        <v>#DIV/0!</v>
      </c>
      <c r="L27" s="11" t="e">
        <f>K27</f>
        <v>#DIV/0!</v>
      </c>
      <c r="M27" s="218"/>
      <c r="N27" s="242"/>
      <c r="O27" s="221"/>
    </row>
    <row r="28" spans="1:15" ht="69" hidden="1" customHeight="1" x14ac:dyDescent="0.25">
      <c r="A28" s="211">
        <v>7</v>
      </c>
      <c r="B28" s="239"/>
      <c r="C28" s="234" t="s">
        <v>39</v>
      </c>
      <c r="D28" s="220" t="s">
        <v>40</v>
      </c>
      <c r="E28" s="221" t="s">
        <v>19</v>
      </c>
      <c r="F28" s="7" t="s">
        <v>20</v>
      </c>
      <c r="G28" s="8" t="s">
        <v>21</v>
      </c>
      <c r="H28" s="9" t="s">
        <v>22</v>
      </c>
      <c r="I28" s="10"/>
      <c r="J28" s="10"/>
      <c r="K28" s="11" t="e">
        <f t="shared" si="0"/>
        <v>#DIV/0!</v>
      </c>
      <c r="L28" s="216" t="e">
        <f>(K28+K29+K30)/3</f>
        <v>#DIV/0!</v>
      </c>
      <c r="M28" s="222" t="e">
        <f>(L28+L31)/2</f>
        <v>#DIV/0!</v>
      </c>
      <c r="N28" s="242"/>
      <c r="O28" s="221"/>
    </row>
    <row r="29" spans="1:15" ht="70.5" hidden="1" customHeight="1" x14ac:dyDescent="0.25">
      <c r="A29" s="211"/>
      <c r="B29" s="239"/>
      <c r="C29" s="234"/>
      <c r="D29" s="220"/>
      <c r="E29" s="221"/>
      <c r="F29" s="7" t="s">
        <v>20</v>
      </c>
      <c r="G29" s="8" t="s">
        <v>24</v>
      </c>
      <c r="H29" s="9" t="s">
        <v>22</v>
      </c>
      <c r="I29" s="10"/>
      <c r="J29" s="10"/>
      <c r="K29" s="11" t="e">
        <f t="shared" si="0"/>
        <v>#DIV/0!</v>
      </c>
      <c r="L29" s="236"/>
      <c r="M29" s="218"/>
      <c r="N29" s="242"/>
      <c r="O29" s="221"/>
    </row>
    <row r="30" spans="1:15" ht="119.25" hidden="1" customHeight="1" x14ac:dyDescent="0.25">
      <c r="A30" s="211"/>
      <c r="B30" s="239"/>
      <c r="C30" s="234"/>
      <c r="D30" s="220"/>
      <c r="E30" s="221"/>
      <c r="F30" s="7" t="s">
        <v>20</v>
      </c>
      <c r="G30" s="13" t="s">
        <v>25</v>
      </c>
      <c r="H30" s="9" t="s">
        <v>22</v>
      </c>
      <c r="I30" s="10"/>
      <c r="J30" s="10"/>
      <c r="K30" s="11" t="e">
        <f t="shared" si="0"/>
        <v>#DIV/0!</v>
      </c>
      <c r="L30" s="236"/>
      <c r="M30" s="218"/>
      <c r="N30" s="242"/>
      <c r="O30" s="221"/>
    </row>
    <row r="31" spans="1:15" ht="33" hidden="1" customHeight="1" x14ac:dyDescent="0.25">
      <c r="A31" s="211"/>
      <c r="B31" s="239"/>
      <c r="C31" s="234"/>
      <c r="D31" s="220"/>
      <c r="E31" s="221"/>
      <c r="F31" s="7" t="s">
        <v>26</v>
      </c>
      <c r="G31" s="14" t="s">
        <v>27</v>
      </c>
      <c r="H31" s="15" t="s">
        <v>28</v>
      </c>
      <c r="I31" s="10"/>
      <c r="J31" s="10"/>
      <c r="K31" s="11" t="e">
        <f t="shared" si="0"/>
        <v>#DIV/0!</v>
      </c>
      <c r="L31" s="11" t="e">
        <f>K31</f>
        <v>#DIV/0!</v>
      </c>
      <c r="M31" s="218"/>
      <c r="N31" s="242"/>
      <c r="O31" s="221"/>
    </row>
    <row r="32" spans="1:15" ht="67.5" hidden="1" customHeight="1" x14ac:dyDescent="0.25">
      <c r="A32" s="211">
        <v>8</v>
      </c>
      <c r="B32" s="239"/>
      <c r="C32" s="234" t="s">
        <v>41</v>
      </c>
      <c r="D32" s="220" t="s">
        <v>42</v>
      </c>
      <c r="E32" s="221" t="s">
        <v>19</v>
      </c>
      <c r="F32" s="7" t="s">
        <v>20</v>
      </c>
      <c r="G32" s="8" t="s">
        <v>21</v>
      </c>
      <c r="H32" s="9" t="s">
        <v>22</v>
      </c>
      <c r="I32" s="10"/>
      <c r="J32" s="10"/>
      <c r="K32" s="11" t="e">
        <f t="shared" si="0"/>
        <v>#DIV/0!</v>
      </c>
      <c r="L32" s="216" t="e">
        <f>(K32+K33+K34)/3</f>
        <v>#DIV/0!</v>
      </c>
      <c r="M32" s="222" t="e">
        <f>(L32+L35)/2</f>
        <v>#DIV/0!</v>
      </c>
      <c r="N32" s="242"/>
      <c r="O32" s="221"/>
    </row>
    <row r="33" spans="1:17" ht="67.5" hidden="1" customHeight="1" x14ac:dyDescent="0.25">
      <c r="A33" s="211"/>
      <c r="B33" s="239"/>
      <c r="C33" s="235"/>
      <c r="D33" s="220"/>
      <c r="E33" s="221"/>
      <c r="F33" s="7" t="s">
        <v>20</v>
      </c>
      <c r="G33" s="8" t="s">
        <v>24</v>
      </c>
      <c r="H33" s="9" t="s">
        <v>22</v>
      </c>
      <c r="I33" s="10"/>
      <c r="J33" s="10"/>
      <c r="K33" s="11" t="e">
        <f t="shared" si="0"/>
        <v>#DIV/0!</v>
      </c>
      <c r="L33" s="236"/>
      <c r="M33" s="218"/>
      <c r="N33" s="242"/>
      <c r="O33" s="221"/>
    </row>
    <row r="34" spans="1:17" ht="114" hidden="1" customHeight="1" x14ac:dyDescent="0.25">
      <c r="A34" s="211"/>
      <c r="B34" s="239"/>
      <c r="C34" s="235"/>
      <c r="D34" s="220"/>
      <c r="E34" s="221"/>
      <c r="F34" s="7" t="s">
        <v>20</v>
      </c>
      <c r="G34" s="13" t="s">
        <v>25</v>
      </c>
      <c r="H34" s="9" t="s">
        <v>22</v>
      </c>
      <c r="I34" s="10"/>
      <c r="J34" s="10"/>
      <c r="K34" s="11" t="e">
        <f t="shared" si="0"/>
        <v>#DIV/0!</v>
      </c>
      <c r="L34" s="236"/>
      <c r="M34" s="218"/>
      <c r="N34" s="242"/>
      <c r="O34" s="221"/>
    </row>
    <row r="35" spans="1:17" ht="33" hidden="1" customHeight="1" x14ac:dyDescent="0.25">
      <c r="A35" s="211"/>
      <c r="B35" s="239"/>
      <c r="C35" s="235"/>
      <c r="D35" s="218"/>
      <c r="E35" s="221"/>
      <c r="F35" s="7" t="s">
        <v>26</v>
      </c>
      <c r="G35" s="14" t="s">
        <v>27</v>
      </c>
      <c r="H35" s="15" t="s">
        <v>28</v>
      </c>
      <c r="I35" s="10"/>
      <c r="J35" s="10"/>
      <c r="K35" s="11" t="e">
        <f t="shared" si="0"/>
        <v>#DIV/0!</v>
      </c>
      <c r="L35" s="11" t="e">
        <f>K35</f>
        <v>#DIV/0!</v>
      </c>
      <c r="M35" s="218"/>
      <c r="N35" s="242"/>
      <c r="O35" s="221"/>
    </row>
    <row r="36" spans="1:17" ht="68.25" customHeight="1" x14ac:dyDescent="0.25">
      <c r="A36" s="211">
        <v>4</v>
      </c>
      <c r="B36" s="239"/>
      <c r="C36" s="234" t="s">
        <v>43</v>
      </c>
      <c r="D36" s="220" t="s">
        <v>44</v>
      </c>
      <c r="E36" s="221" t="s">
        <v>19</v>
      </c>
      <c r="F36" s="7" t="s">
        <v>20</v>
      </c>
      <c r="G36" s="8" t="s">
        <v>21</v>
      </c>
      <c r="H36" s="9" t="s">
        <v>22</v>
      </c>
      <c r="I36" s="10">
        <v>100</v>
      </c>
      <c r="J36" s="10">
        <v>100</v>
      </c>
      <c r="K36" s="11">
        <f>IF(J36/I36*100&gt;100,100,J36/I36*100)</f>
        <v>100</v>
      </c>
      <c r="L36" s="216">
        <f>(K36+K37+K38)/3</f>
        <v>100</v>
      </c>
      <c r="M36" s="222">
        <f>(L36+L39)/2</f>
        <v>100</v>
      </c>
      <c r="N36" s="242"/>
      <c r="O36" s="221"/>
    </row>
    <row r="37" spans="1:17" ht="71.25" customHeight="1" x14ac:dyDescent="0.25">
      <c r="A37" s="211"/>
      <c r="B37" s="239"/>
      <c r="C37" s="235"/>
      <c r="D37" s="220"/>
      <c r="E37" s="221"/>
      <c r="F37" s="7" t="s">
        <v>20</v>
      </c>
      <c r="G37" s="8" t="s">
        <v>24</v>
      </c>
      <c r="H37" s="9" t="s">
        <v>22</v>
      </c>
      <c r="I37" s="10">
        <v>85</v>
      </c>
      <c r="J37" s="10">
        <v>86.7</v>
      </c>
      <c r="K37" s="11">
        <f>IF(J37/I37*100&gt;100,100,J37/I37*100)</f>
        <v>100</v>
      </c>
      <c r="L37" s="236"/>
      <c r="M37" s="218"/>
      <c r="N37" s="242"/>
      <c r="O37" s="221"/>
    </row>
    <row r="38" spans="1:17" ht="116.25" customHeight="1" x14ac:dyDescent="0.25">
      <c r="A38" s="211"/>
      <c r="B38" s="239"/>
      <c r="C38" s="235"/>
      <c r="D38" s="220"/>
      <c r="E38" s="221"/>
      <c r="F38" s="7" t="s">
        <v>20</v>
      </c>
      <c r="G38" s="13" t="s">
        <v>25</v>
      </c>
      <c r="H38" s="9" t="s">
        <v>22</v>
      </c>
      <c r="I38" s="10">
        <v>100</v>
      </c>
      <c r="J38" s="10">
        <v>100</v>
      </c>
      <c r="K38" s="11">
        <f>IF(J38/I38*100&gt;100,100,J38/I38*100)</f>
        <v>100</v>
      </c>
      <c r="L38" s="236"/>
      <c r="M38" s="218"/>
      <c r="N38" s="242"/>
      <c r="O38" s="221"/>
    </row>
    <row r="39" spans="1:17" ht="31.5" x14ac:dyDescent="0.25">
      <c r="A39" s="211"/>
      <c r="B39" s="239"/>
      <c r="C39" s="235"/>
      <c r="D39" s="218"/>
      <c r="E39" s="221"/>
      <c r="F39" s="7" t="s">
        <v>26</v>
      </c>
      <c r="G39" s="14" t="s">
        <v>27</v>
      </c>
      <c r="H39" s="15" t="s">
        <v>28</v>
      </c>
      <c r="I39" s="10">
        <v>290.22000000000003</v>
      </c>
      <c r="J39" s="10">
        <v>291.33</v>
      </c>
      <c r="K39" s="11">
        <f>IF(J39/I39*100&gt;100,100,J39/I39*100)</f>
        <v>100</v>
      </c>
      <c r="L39" s="11">
        <f>K39</f>
        <v>100</v>
      </c>
      <c r="M39" s="218"/>
      <c r="N39" s="242"/>
      <c r="O39" s="221"/>
    </row>
    <row r="40" spans="1:17" ht="66" customHeight="1" x14ac:dyDescent="0.3">
      <c r="A40" s="211">
        <v>5</v>
      </c>
      <c r="B40" s="239"/>
      <c r="C40" s="219" t="s">
        <v>45</v>
      </c>
      <c r="D40" s="220" t="s">
        <v>46</v>
      </c>
      <c r="E40" s="221" t="s">
        <v>19</v>
      </c>
      <c r="F40" s="7" t="s">
        <v>20</v>
      </c>
      <c r="G40" s="8" t="s">
        <v>21</v>
      </c>
      <c r="H40" s="9" t="s">
        <v>22</v>
      </c>
      <c r="I40" s="10">
        <v>100</v>
      </c>
      <c r="J40" s="10">
        <v>100</v>
      </c>
      <c r="K40" s="11">
        <f t="shared" si="0"/>
        <v>100</v>
      </c>
      <c r="L40" s="216">
        <f>(K40+K41+K42)/3</f>
        <v>98.561403508771932</v>
      </c>
      <c r="M40" s="222">
        <f>(L40+L43)/2</f>
        <v>99.280701754385973</v>
      </c>
      <c r="N40" s="242"/>
      <c r="O40" s="221"/>
      <c r="Q40" s="16"/>
    </row>
    <row r="41" spans="1:17" ht="71.25" customHeight="1" x14ac:dyDescent="0.25">
      <c r="A41" s="211"/>
      <c r="B41" s="239"/>
      <c r="C41" s="219"/>
      <c r="D41" s="220"/>
      <c r="E41" s="221"/>
      <c r="F41" s="7" t="s">
        <v>20</v>
      </c>
      <c r="G41" s="17" t="s">
        <v>47</v>
      </c>
      <c r="H41" s="9" t="s">
        <v>22</v>
      </c>
      <c r="I41" s="10">
        <v>95</v>
      </c>
      <c r="J41" s="10">
        <v>90.9</v>
      </c>
      <c r="K41" s="11">
        <f t="shared" si="0"/>
        <v>95.684210526315795</v>
      </c>
      <c r="L41" s="216"/>
      <c r="M41" s="218"/>
      <c r="N41" s="242"/>
      <c r="O41" s="221"/>
    </row>
    <row r="42" spans="1:17" ht="80.25" customHeight="1" x14ac:dyDescent="0.25">
      <c r="A42" s="211"/>
      <c r="B42" s="239"/>
      <c r="C42" s="219"/>
      <c r="D42" s="220"/>
      <c r="E42" s="221"/>
      <c r="F42" s="7" t="s">
        <v>20</v>
      </c>
      <c r="G42" s="17" t="s">
        <v>48</v>
      </c>
      <c r="H42" s="9" t="s">
        <v>22</v>
      </c>
      <c r="I42" s="10">
        <v>100</v>
      </c>
      <c r="J42" s="10">
        <v>100</v>
      </c>
      <c r="K42" s="11">
        <f>IF(J42/I42*100&gt;100,100,J42/I42*100)</f>
        <v>100</v>
      </c>
      <c r="L42" s="216"/>
      <c r="M42" s="218"/>
      <c r="N42" s="242"/>
      <c r="O42" s="221"/>
    </row>
    <row r="43" spans="1:17" ht="31.5" x14ac:dyDescent="0.25">
      <c r="A43" s="211"/>
      <c r="B43" s="239"/>
      <c r="C43" s="219"/>
      <c r="D43" s="218"/>
      <c r="E43" s="221"/>
      <c r="F43" s="7" t="s">
        <v>26</v>
      </c>
      <c r="G43" s="14" t="s">
        <v>27</v>
      </c>
      <c r="H43" s="15" t="s">
        <v>28</v>
      </c>
      <c r="I43" s="10">
        <v>3.33</v>
      </c>
      <c r="J43" s="10">
        <v>4.5599999999999996</v>
      </c>
      <c r="K43" s="11">
        <f t="shared" si="0"/>
        <v>100</v>
      </c>
      <c r="L43" s="11">
        <f>K43</f>
        <v>100</v>
      </c>
      <c r="M43" s="218"/>
      <c r="N43" s="242"/>
      <c r="O43" s="221"/>
    </row>
    <row r="44" spans="1:17" ht="68.25" hidden="1" customHeight="1" x14ac:dyDescent="0.25">
      <c r="A44" s="211">
        <v>11</v>
      </c>
      <c r="B44" s="239"/>
      <c r="C44" s="219" t="s">
        <v>49</v>
      </c>
      <c r="D44" s="220" t="s">
        <v>50</v>
      </c>
      <c r="E44" s="221" t="s">
        <v>19</v>
      </c>
      <c r="F44" s="7" t="s">
        <v>20</v>
      </c>
      <c r="G44" s="8" t="s">
        <v>21</v>
      </c>
      <c r="H44" s="9" t="s">
        <v>22</v>
      </c>
      <c r="I44" s="10"/>
      <c r="J44" s="10"/>
      <c r="K44" s="11" t="e">
        <f>IF(J44/I44*100&gt;100,100,J44/I44*100)</f>
        <v>#DIV/0!</v>
      </c>
      <c r="L44" s="216" t="e">
        <f>(K44+K45+K46)/3</f>
        <v>#DIV/0!</v>
      </c>
      <c r="M44" s="222" t="e">
        <f>(L44+L47)/2</f>
        <v>#DIV/0!</v>
      </c>
      <c r="N44" s="242"/>
      <c r="O44" s="221"/>
    </row>
    <row r="45" spans="1:17" ht="69" hidden="1" customHeight="1" x14ac:dyDescent="0.25">
      <c r="A45" s="211"/>
      <c r="B45" s="239"/>
      <c r="C45" s="219"/>
      <c r="D45" s="220"/>
      <c r="E45" s="221"/>
      <c r="F45" s="7" t="s">
        <v>20</v>
      </c>
      <c r="G45" s="17" t="s">
        <v>47</v>
      </c>
      <c r="H45" s="9" t="s">
        <v>22</v>
      </c>
      <c r="I45" s="10"/>
      <c r="J45" s="10"/>
      <c r="K45" s="11" t="e">
        <f>IF(J45/I45*100&gt;100,100,J45/I45*100)</f>
        <v>#DIV/0!</v>
      </c>
      <c r="L45" s="216"/>
      <c r="M45" s="218"/>
      <c r="N45" s="242"/>
      <c r="O45" s="221"/>
    </row>
    <row r="46" spans="1:17" ht="81" hidden="1" customHeight="1" x14ac:dyDescent="0.25">
      <c r="A46" s="211"/>
      <c r="B46" s="239"/>
      <c r="C46" s="219"/>
      <c r="D46" s="220"/>
      <c r="E46" s="221"/>
      <c r="F46" s="7" t="s">
        <v>20</v>
      </c>
      <c r="G46" s="17" t="s">
        <v>48</v>
      </c>
      <c r="H46" s="9" t="s">
        <v>22</v>
      </c>
      <c r="I46" s="10"/>
      <c r="J46" s="10"/>
      <c r="K46" s="11" t="e">
        <f>IF(J46/I46*100&gt;100,100,J46/I46*100)</f>
        <v>#DIV/0!</v>
      </c>
      <c r="L46" s="216"/>
      <c r="M46" s="218"/>
      <c r="N46" s="242"/>
      <c r="O46" s="221"/>
    </row>
    <row r="47" spans="1:17" ht="31.5" hidden="1" x14ac:dyDescent="0.25">
      <c r="A47" s="211"/>
      <c r="B47" s="239"/>
      <c r="C47" s="219"/>
      <c r="D47" s="218"/>
      <c r="E47" s="221"/>
      <c r="F47" s="7" t="s">
        <v>26</v>
      </c>
      <c r="G47" s="14" t="s">
        <v>27</v>
      </c>
      <c r="H47" s="15" t="s">
        <v>28</v>
      </c>
      <c r="I47" s="10"/>
      <c r="J47" s="10"/>
      <c r="K47" s="11" t="e">
        <f>IF(J47/I47*100&gt;100,100,J47/I47*100)</f>
        <v>#DIV/0!</v>
      </c>
      <c r="L47" s="11" t="e">
        <f>K47</f>
        <v>#DIV/0!</v>
      </c>
      <c r="M47" s="218"/>
      <c r="N47" s="242"/>
      <c r="O47" s="221"/>
    </row>
    <row r="48" spans="1:17" ht="66" customHeight="1" x14ac:dyDescent="0.25">
      <c r="A48" s="211">
        <v>6</v>
      </c>
      <c r="B48" s="239"/>
      <c r="C48" s="219" t="s">
        <v>51</v>
      </c>
      <c r="D48" s="220" t="s">
        <v>52</v>
      </c>
      <c r="E48" s="221" t="s">
        <v>19</v>
      </c>
      <c r="F48" s="7" t="s">
        <v>20</v>
      </c>
      <c r="G48" s="8" t="s">
        <v>21</v>
      </c>
      <c r="H48" s="9" t="s">
        <v>22</v>
      </c>
      <c r="I48" s="10">
        <v>100</v>
      </c>
      <c r="J48" s="10">
        <v>100</v>
      </c>
      <c r="K48" s="11">
        <f t="shared" ref="K48:K127" si="1">IF(J48/I48*100&gt;100,100,J48/I48*100)</f>
        <v>100</v>
      </c>
      <c r="L48" s="216">
        <f>(K48+K49+K50)/3</f>
        <v>98.350877192982466</v>
      </c>
      <c r="M48" s="222">
        <f>(L48+L51)/2</f>
        <v>99.175438596491233</v>
      </c>
      <c r="N48" s="242"/>
      <c r="O48" s="221"/>
    </row>
    <row r="49" spans="1:15" ht="68.25" customHeight="1" x14ac:dyDescent="0.25">
      <c r="A49" s="211"/>
      <c r="B49" s="239"/>
      <c r="C49" s="219"/>
      <c r="D49" s="220"/>
      <c r="E49" s="221"/>
      <c r="F49" s="7" t="s">
        <v>20</v>
      </c>
      <c r="G49" s="17" t="s">
        <v>47</v>
      </c>
      <c r="H49" s="9" t="s">
        <v>22</v>
      </c>
      <c r="I49" s="10">
        <v>95</v>
      </c>
      <c r="J49" s="10">
        <v>90.3</v>
      </c>
      <c r="K49" s="11">
        <f t="shared" si="1"/>
        <v>95.05263157894737</v>
      </c>
      <c r="L49" s="216"/>
      <c r="M49" s="218"/>
      <c r="N49" s="242"/>
      <c r="O49" s="221"/>
    </row>
    <row r="50" spans="1:15" ht="82.5" customHeight="1" x14ac:dyDescent="0.25">
      <c r="A50" s="211"/>
      <c r="B50" s="239"/>
      <c r="C50" s="219"/>
      <c r="D50" s="220"/>
      <c r="E50" s="221"/>
      <c r="F50" s="7" t="s">
        <v>20</v>
      </c>
      <c r="G50" s="17" t="s">
        <v>48</v>
      </c>
      <c r="H50" s="9" t="s">
        <v>22</v>
      </c>
      <c r="I50" s="10">
        <v>100</v>
      </c>
      <c r="J50" s="10">
        <v>100</v>
      </c>
      <c r="K50" s="11">
        <f>IF(J50/I50*100&gt;100,100,J50/I50*100)</f>
        <v>100</v>
      </c>
      <c r="L50" s="216"/>
      <c r="M50" s="218"/>
      <c r="N50" s="242"/>
      <c r="O50" s="221"/>
    </row>
    <row r="51" spans="1:15" ht="30.75" customHeight="1" x14ac:dyDescent="0.25">
      <c r="A51" s="211"/>
      <c r="B51" s="239"/>
      <c r="C51" s="219"/>
      <c r="D51" s="218"/>
      <c r="E51" s="221"/>
      <c r="F51" s="7" t="s">
        <v>26</v>
      </c>
      <c r="G51" s="14" t="s">
        <v>27</v>
      </c>
      <c r="H51" s="15" t="s">
        <v>28</v>
      </c>
      <c r="I51" s="10">
        <v>2.56</v>
      </c>
      <c r="J51" s="10">
        <v>2.56</v>
      </c>
      <c r="K51" s="11">
        <f t="shared" si="1"/>
        <v>100</v>
      </c>
      <c r="L51" s="11">
        <f>K51</f>
        <v>100</v>
      </c>
      <c r="M51" s="218"/>
      <c r="N51" s="242"/>
      <c r="O51" s="221"/>
    </row>
    <row r="52" spans="1:15" ht="0.75" hidden="1" customHeight="1" x14ac:dyDescent="0.25">
      <c r="A52" s="211">
        <v>13</v>
      </c>
      <c r="B52" s="239"/>
      <c r="C52" s="219" t="s">
        <v>53</v>
      </c>
      <c r="D52" s="220" t="s">
        <v>54</v>
      </c>
      <c r="E52" s="221" t="s">
        <v>19</v>
      </c>
      <c r="F52" s="7" t="s">
        <v>20</v>
      </c>
      <c r="G52" s="8" t="s">
        <v>21</v>
      </c>
      <c r="H52" s="9" t="s">
        <v>22</v>
      </c>
      <c r="I52" s="10"/>
      <c r="J52" s="10"/>
      <c r="K52" s="11" t="e">
        <f t="shared" si="1"/>
        <v>#DIV/0!</v>
      </c>
      <c r="L52" s="216" t="e">
        <f>(K52+K53+K54)/3</f>
        <v>#DIV/0!</v>
      </c>
      <c r="M52" s="222" t="e">
        <f>(L52+L55)/2</f>
        <v>#DIV/0!</v>
      </c>
      <c r="N52" s="242"/>
      <c r="O52" s="221"/>
    </row>
    <row r="53" spans="1:15" ht="68.25" hidden="1" customHeight="1" x14ac:dyDescent="0.25">
      <c r="A53" s="211"/>
      <c r="B53" s="239"/>
      <c r="C53" s="219"/>
      <c r="D53" s="220"/>
      <c r="E53" s="221"/>
      <c r="F53" s="7" t="s">
        <v>20</v>
      </c>
      <c r="G53" s="17" t="s">
        <v>47</v>
      </c>
      <c r="H53" s="9" t="s">
        <v>22</v>
      </c>
      <c r="I53" s="10"/>
      <c r="J53" s="10"/>
      <c r="K53" s="11" t="e">
        <f t="shared" si="1"/>
        <v>#DIV/0!</v>
      </c>
      <c r="L53" s="216"/>
      <c r="M53" s="218"/>
      <c r="N53" s="242"/>
      <c r="O53" s="221"/>
    </row>
    <row r="54" spans="1:15" ht="82.5" hidden="1" customHeight="1" x14ac:dyDescent="0.25">
      <c r="A54" s="211"/>
      <c r="B54" s="239"/>
      <c r="C54" s="219"/>
      <c r="D54" s="220"/>
      <c r="E54" s="221"/>
      <c r="F54" s="7" t="s">
        <v>20</v>
      </c>
      <c r="G54" s="17" t="s">
        <v>48</v>
      </c>
      <c r="H54" s="9" t="s">
        <v>22</v>
      </c>
      <c r="I54" s="10"/>
      <c r="J54" s="10"/>
      <c r="K54" s="11" t="e">
        <f t="shared" si="1"/>
        <v>#DIV/0!</v>
      </c>
      <c r="L54" s="216"/>
      <c r="M54" s="218"/>
      <c r="N54" s="242"/>
      <c r="O54" s="221"/>
    </row>
    <row r="55" spans="1:15" ht="31.5" hidden="1" x14ac:dyDescent="0.25">
      <c r="A55" s="211"/>
      <c r="B55" s="239"/>
      <c r="C55" s="219"/>
      <c r="D55" s="218"/>
      <c r="E55" s="221"/>
      <c r="F55" s="7" t="s">
        <v>26</v>
      </c>
      <c r="G55" s="14" t="s">
        <v>27</v>
      </c>
      <c r="H55" s="15" t="s">
        <v>28</v>
      </c>
      <c r="I55" s="10"/>
      <c r="J55" s="10"/>
      <c r="K55" s="11" t="e">
        <f t="shared" si="1"/>
        <v>#DIV/0!</v>
      </c>
      <c r="L55" s="11" t="e">
        <f>K55</f>
        <v>#DIV/0!</v>
      </c>
      <c r="M55" s="218"/>
      <c r="N55" s="242"/>
      <c r="O55" s="221"/>
    </row>
    <row r="56" spans="1:15" ht="31.5" hidden="1" customHeight="1" x14ac:dyDescent="0.25">
      <c r="A56" s="211">
        <v>14</v>
      </c>
      <c r="B56" s="239"/>
      <c r="C56" s="219" t="s">
        <v>55</v>
      </c>
      <c r="D56" s="220" t="s">
        <v>56</v>
      </c>
      <c r="E56" s="221" t="s">
        <v>19</v>
      </c>
      <c r="F56" s="7" t="s">
        <v>20</v>
      </c>
      <c r="G56" s="8" t="s">
        <v>21</v>
      </c>
      <c r="H56" s="9" t="s">
        <v>22</v>
      </c>
      <c r="I56" s="10"/>
      <c r="J56" s="10"/>
      <c r="K56" s="11" t="e">
        <f>IF(J56/I56*100&gt;100,100,J56/I56*100)</f>
        <v>#DIV/0!</v>
      </c>
      <c r="L56" s="216" t="e">
        <f>(K56+K57+K58)/3</f>
        <v>#DIV/0!</v>
      </c>
      <c r="M56" s="222" t="e">
        <f>(L56+L59)/2</f>
        <v>#DIV/0!</v>
      </c>
      <c r="N56" s="242"/>
      <c r="O56" s="221"/>
    </row>
    <row r="57" spans="1:15" ht="69" hidden="1" customHeight="1" x14ac:dyDescent="0.25">
      <c r="A57" s="211"/>
      <c r="B57" s="239"/>
      <c r="C57" s="219"/>
      <c r="D57" s="220"/>
      <c r="E57" s="221"/>
      <c r="F57" s="7" t="s">
        <v>20</v>
      </c>
      <c r="G57" s="17" t="s">
        <v>47</v>
      </c>
      <c r="H57" s="9" t="s">
        <v>22</v>
      </c>
      <c r="I57" s="10"/>
      <c r="J57" s="10"/>
      <c r="K57" s="11" t="e">
        <f>IF(J57/I57*100&gt;100,100,J57/I57*100)</f>
        <v>#DIV/0!</v>
      </c>
      <c r="L57" s="216"/>
      <c r="M57" s="218"/>
      <c r="N57" s="242"/>
      <c r="O57" s="221"/>
    </row>
    <row r="58" spans="1:15" ht="82.5" hidden="1" customHeight="1" x14ac:dyDescent="0.25">
      <c r="A58" s="211"/>
      <c r="B58" s="239"/>
      <c r="C58" s="219"/>
      <c r="D58" s="220"/>
      <c r="E58" s="221"/>
      <c r="F58" s="7" t="s">
        <v>20</v>
      </c>
      <c r="G58" s="17" t="s">
        <v>48</v>
      </c>
      <c r="H58" s="9" t="s">
        <v>22</v>
      </c>
      <c r="I58" s="10"/>
      <c r="J58" s="10"/>
      <c r="K58" s="11" t="e">
        <f>IF(J58/I58*100&gt;100,100,J58/I58*100)</f>
        <v>#DIV/0!</v>
      </c>
      <c r="L58" s="216"/>
      <c r="M58" s="218"/>
      <c r="N58" s="242"/>
      <c r="O58" s="221"/>
    </row>
    <row r="59" spans="1:15" ht="31.5" hidden="1" x14ac:dyDescent="0.25">
      <c r="A59" s="211"/>
      <c r="B59" s="239"/>
      <c r="C59" s="219"/>
      <c r="D59" s="218"/>
      <c r="E59" s="221"/>
      <c r="F59" s="7" t="s">
        <v>26</v>
      </c>
      <c r="G59" s="14" t="s">
        <v>27</v>
      </c>
      <c r="H59" s="15" t="s">
        <v>28</v>
      </c>
      <c r="I59" s="10"/>
      <c r="J59" s="10"/>
      <c r="K59" s="11" t="e">
        <f>IF(J59/I59*100&gt;100,100,J59/I59*100)</f>
        <v>#DIV/0!</v>
      </c>
      <c r="L59" s="11" t="e">
        <f>K59</f>
        <v>#DIV/0!</v>
      </c>
      <c r="M59" s="218"/>
      <c r="N59" s="242"/>
      <c r="O59" s="221"/>
    </row>
    <row r="60" spans="1:15" ht="68.25" hidden="1" customHeight="1" x14ac:dyDescent="0.25">
      <c r="A60" s="211">
        <v>15</v>
      </c>
      <c r="B60" s="239"/>
      <c r="C60" s="227" t="s">
        <v>57</v>
      </c>
      <c r="D60" s="229" t="s">
        <v>58</v>
      </c>
      <c r="E60" s="18" t="s">
        <v>19</v>
      </c>
      <c r="F60" s="7" t="s">
        <v>20</v>
      </c>
      <c r="G60" s="8" t="s">
        <v>21</v>
      </c>
      <c r="H60" s="9" t="s">
        <v>22</v>
      </c>
      <c r="I60" s="10"/>
      <c r="J60" s="10"/>
      <c r="K60" s="11" t="e">
        <f t="shared" si="1"/>
        <v>#DIV/0!</v>
      </c>
      <c r="L60" s="216" t="e">
        <f>(K60+K61+K62)/3</f>
        <v>#DIV/0!</v>
      </c>
      <c r="M60" s="231" t="e">
        <f>(L60+L63)/2</f>
        <v>#DIV/0!</v>
      </c>
      <c r="N60" s="242"/>
      <c r="O60" s="221"/>
    </row>
    <row r="61" spans="1:15" ht="70.5" hidden="1" customHeight="1" x14ac:dyDescent="0.25">
      <c r="A61" s="211"/>
      <c r="B61" s="239"/>
      <c r="C61" s="228"/>
      <c r="D61" s="230"/>
      <c r="E61" s="19"/>
      <c r="F61" s="7" t="s">
        <v>20</v>
      </c>
      <c r="G61" s="17" t="s">
        <v>47</v>
      </c>
      <c r="H61" s="9" t="s">
        <v>22</v>
      </c>
      <c r="I61" s="10"/>
      <c r="J61" s="10"/>
      <c r="K61" s="11" t="e">
        <f t="shared" si="1"/>
        <v>#DIV/0!</v>
      </c>
      <c r="L61" s="216"/>
      <c r="M61" s="232"/>
      <c r="N61" s="242"/>
      <c r="O61" s="221"/>
    </row>
    <row r="62" spans="1:15" ht="82.5" hidden="1" customHeight="1" x14ac:dyDescent="0.25">
      <c r="A62" s="211"/>
      <c r="B62" s="239"/>
      <c r="C62" s="228"/>
      <c r="D62" s="230"/>
      <c r="E62" s="19"/>
      <c r="F62" s="7" t="s">
        <v>20</v>
      </c>
      <c r="G62" s="17" t="s">
        <v>48</v>
      </c>
      <c r="H62" s="9" t="s">
        <v>22</v>
      </c>
      <c r="I62" s="10"/>
      <c r="J62" s="10"/>
      <c r="K62" s="11" t="e">
        <f>IF(J62/I62*100&gt;100,100,J62/I62*100)</f>
        <v>#DIV/0!</v>
      </c>
      <c r="L62" s="216"/>
      <c r="M62" s="232"/>
      <c r="N62" s="242"/>
      <c r="O62" s="221"/>
    </row>
    <row r="63" spans="1:15" ht="31.5" hidden="1" customHeight="1" x14ac:dyDescent="0.25">
      <c r="A63" s="211"/>
      <c r="B63" s="239"/>
      <c r="C63" s="228"/>
      <c r="D63" s="230"/>
      <c r="E63" s="20"/>
      <c r="F63" s="7" t="s">
        <v>26</v>
      </c>
      <c r="G63" s="14" t="s">
        <v>27</v>
      </c>
      <c r="H63" s="15" t="s">
        <v>28</v>
      </c>
      <c r="I63" s="10"/>
      <c r="J63" s="10"/>
      <c r="K63" s="11" t="e">
        <f t="shared" si="1"/>
        <v>#DIV/0!</v>
      </c>
      <c r="L63" s="11" t="e">
        <f>K63</f>
        <v>#DIV/0!</v>
      </c>
      <c r="M63" s="233"/>
      <c r="N63" s="242"/>
      <c r="O63" s="221"/>
    </row>
    <row r="64" spans="1:15" ht="64.5" hidden="1" customHeight="1" x14ac:dyDescent="0.25">
      <c r="A64" s="211">
        <v>16</v>
      </c>
      <c r="B64" s="239"/>
      <c r="C64" s="219" t="s">
        <v>59</v>
      </c>
      <c r="D64" s="220" t="s">
        <v>60</v>
      </c>
      <c r="E64" s="221" t="s">
        <v>19</v>
      </c>
      <c r="F64" s="7" t="s">
        <v>20</v>
      </c>
      <c r="G64" s="8" t="s">
        <v>21</v>
      </c>
      <c r="H64" s="9" t="s">
        <v>22</v>
      </c>
      <c r="I64" s="10"/>
      <c r="J64" s="10"/>
      <c r="K64" s="11" t="e">
        <f t="shared" si="1"/>
        <v>#DIV/0!</v>
      </c>
      <c r="L64" s="216" t="e">
        <f>(K64+K65+K66)/3</f>
        <v>#DIV/0!</v>
      </c>
      <c r="M64" s="222" t="e">
        <f>(L64+L67)/2</f>
        <v>#DIV/0!</v>
      </c>
      <c r="N64" s="242"/>
      <c r="O64" s="221"/>
    </row>
    <row r="65" spans="1:15" ht="69" hidden="1" customHeight="1" x14ac:dyDescent="0.25">
      <c r="A65" s="211"/>
      <c r="B65" s="239"/>
      <c r="C65" s="219"/>
      <c r="D65" s="220"/>
      <c r="E65" s="221"/>
      <c r="F65" s="7" t="s">
        <v>20</v>
      </c>
      <c r="G65" s="17" t="s">
        <v>47</v>
      </c>
      <c r="H65" s="9" t="s">
        <v>22</v>
      </c>
      <c r="I65" s="10"/>
      <c r="J65" s="10"/>
      <c r="K65" s="11" t="e">
        <f t="shared" si="1"/>
        <v>#DIV/0!</v>
      </c>
      <c r="L65" s="216"/>
      <c r="M65" s="218"/>
      <c r="N65" s="242"/>
      <c r="O65" s="221"/>
    </row>
    <row r="66" spans="1:15" ht="81" hidden="1" customHeight="1" x14ac:dyDescent="0.25">
      <c r="A66" s="211"/>
      <c r="B66" s="239"/>
      <c r="C66" s="219"/>
      <c r="D66" s="220"/>
      <c r="E66" s="221"/>
      <c r="F66" s="7" t="s">
        <v>20</v>
      </c>
      <c r="G66" s="17" t="s">
        <v>48</v>
      </c>
      <c r="H66" s="9" t="s">
        <v>22</v>
      </c>
      <c r="I66" s="10"/>
      <c r="J66" s="10"/>
      <c r="K66" s="11" t="e">
        <f t="shared" si="1"/>
        <v>#DIV/0!</v>
      </c>
      <c r="L66" s="216"/>
      <c r="M66" s="218"/>
      <c r="N66" s="242"/>
      <c r="O66" s="221"/>
    </row>
    <row r="67" spans="1:15" ht="31.5" hidden="1" x14ac:dyDescent="0.25">
      <c r="A67" s="211"/>
      <c r="B67" s="239"/>
      <c r="C67" s="219"/>
      <c r="D67" s="218"/>
      <c r="E67" s="221"/>
      <c r="F67" s="7" t="s">
        <v>26</v>
      </c>
      <c r="G67" s="14" t="s">
        <v>27</v>
      </c>
      <c r="H67" s="15" t="s">
        <v>28</v>
      </c>
      <c r="I67" s="10"/>
      <c r="J67" s="10"/>
      <c r="K67" s="11" t="e">
        <f t="shared" si="1"/>
        <v>#DIV/0!</v>
      </c>
      <c r="L67" s="11" t="e">
        <f>K67</f>
        <v>#DIV/0!</v>
      </c>
      <c r="M67" s="218"/>
      <c r="N67" s="242"/>
      <c r="O67" s="221"/>
    </row>
    <row r="68" spans="1:15" ht="29.25" hidden="1" customHeight="1" x14ac:dyDescent="0.25">
      <c r="A68" s="211">
        <v>17</v>
      </c>
      <c r="B68" s="239"/>
      <c r="C68" s="219" t="s">
        <v>61</v>
      </c>
      <c r="D68" s="220" t="s">
        <v>62</v>
      </c>
      <c r="E68" s="221" t="s">
        <v>19</v>
      </c>
      <c r="F68" s="7" t="s">
        <v>20</v>
      </c>
      <c r="G68" s="8" t="s">
        <v>21</v>
      </c>
      <c r="H68" s="9" t="s">
        <v>22</v>
      </c>
      <c r="I68" s="10"/>
      <c r="J68" s="10"/>
      <c r="K68" s="11" t="e">
        <f t="shared" si="1"/>
        <v>#DIV/0!</v>
      </c>
      <c r="L68" s="216" t="e">
        <f>(K68+K69+K70)/3</f>
        <v>#DIV/0!</v>
      </c>
      <c r="M68" s="222" t="e">
        <f>(L68+L71)/2</f>
        <v>#DIV/0!</v>
      </c>
      <c r="N68" s="242"/>
      <c r="O68" s="221"/>
    </row>
    <row r="69" spans="1:15" ht="69" hidden="1" customHeight="1" x14ac:dyDescent="0.25">
      <c r="A69" s="211"/>
      <c r="B69" s="239"/>
      <c r="C69" s="219"/>
      <c r="D69" s="220"/>
      <c r="E69" s="221"/>
      <c r="F69" s="7" t="s">
        <v>20</v>
      </c>
      <c r="G69" s="17" t="s">
        <v>47</v>
      </c>
      <c r="H69" s="9" t="s">
        <v>22</v>
      </c>
      <c r="I69" s="10"/>
      <c r="J69" s="10"/>
      <c r="K69" s="11" t="e">
        <f t="shared" si="1"/>
        <v>#DIV/0!</v>
      </c>
      <c r="L69" s="216"/>
      <c r="M69" s="218"/>
      <c r="N69" s="242"/>
      <c r="O69" s="221"/>
    </row>
    <row r="70" spans="1:15" ht="80.25" hidden="1" customHeight="1" x14ac:dyDescent="0.25">
      <c r="A70" s="211"/>
      <c r="B70" s="239"/>
      <c r="C70" s="219"/>
      <c r="D70" s="220"/>
      <c r="E70" s="221"/>
      <c r="F70" s="7" t="s">
        <v>20</v>
      </c>
      <c r="G70" s="17" t="s">
        <v>48</v>
      </c>
      <c r="H70" s="9" t="s">
        <v>22</v>
      </c>
      <c r="I70" s="10"/>
      <c r="J70" s="10"/>
      <c r="K70" s="11" t="e">
        <f t="shared" si="1"/>
        <v>#DIV/0!</v>
      </c>
      <c r="L70" s="216"/>
      <c r="M70" s="218"/>
      <c r="N70" s="242"/>
      <c r="O70" s="221"/>
    </row>
    <row r="71" spans="1:15" ht="31.5" hidden="1" x14ac:dyDescent="0.25">
      <c r="A71" s="211"/>
      <c r="B71" s="239"/>
      <c r="C71" s="219"/>
      <c r="D71" s="218"/>
      <c r="E71" s="221"/>
      <c r="F71" s="7" t="s">
        <v>26</v>
      </c>
      <c r="G71" s="14" t="s">
        <v>27</v>
      </c>
      <c r="H71" s="15" t="s">
        <v>28</v>
      </c>
      <c r="I71" s="10"/>
      <c r="J71" s="10"/>
      <c r="K71" s="11" t="e">
        <f t="shared" si="1"/>
        <v>#DIV/0!</v>
      </c>
      <c r="L71" s="11" t="e">
        <f>K71</f>
        <v>#DIV/0!</v>
      </c>
      <c r="M71" s="218"/>
      <c r="N71" s="242"/>
      <c r="O71" s="221"/>
    </row>
    <row r="72" spans="1:15" ht="69" hidden="1" customHeight="1" x14ac:dyDescent="0.25">
      <c r="A72" s="211">
        <v>18</v>
      </c>
      <c r="B72" s="239"/>
      <c r="C72" s="219" t="s">
        <v>63</v>
      </c>
      <c r="D72" s="220" t="s">
        <v>64</v>
      </c>
      <c r="E72" s="221" t="s">
        <v>19</v>
      </c>
      <c r="F72" s="7" t="s">
        <v>20</v>
      </c>
      <c r="G72" s="8" t="s">
        <v>21</v>
      </c>
      <c r="H72" s="9" t="s">
        <v>22</v>
      </c>
      <c r="I72" s="10"/>
      <c r="J72" s="10"/>
      <c r="K72" s="11" t="e">
        <f t="shared" si="1"/>
        <v>#DIV/0!</v>
      </c>
      <c r="L72" s="216" t="e">
        <f>(K72+K73+K74)/3</f>
        <v>#DIV/0!</v>
      </c>
      <c r="M72" s="222" t="e">
        <f>(L72+L75)/2</f>
        <v>#DIV/0!</v>
      </c>
      <c r="N72" s="242"/>
      <c r="O72" s="221"/>
    </row>
    <row r="73" spans="1:15" ht="69.75" hidden="1" customHeight="1" x14ac:dyDescent="0.25">
      <c r="A73" s="211"/>
      <c r="B73" s="239"/>
      <c r="C73" s="226"/>
      <c r="D73" s="220"/>
      <c r="E73" s="221"/>
      <c r="F73" s="7" t="s">
        <v>20</v>
      </c>
      <c r="G73" s="17" t="s">
        <v>47</v>
      </c>
      <c r="H73" s="9" t="s">
        <v>22</v>
      </c>
      <c r="I73" s="10"/>
      <c r="J73" s="10"/>
      <c r="K73" s="11" t="e">
        <f t="shared" si="1"/>
        <v>#DIV/0!</v>
      </c>
      <c r="L73" s="216"/>
      <c r="M73" s="218"/>
      <c r="N73" s="242"/>
      <c r="O73" s="221"/>
    </row>
    <row r="74" spans="1:15" ht="81" hidden="1" customHeight="1" x14ac:dyDescent="0.25">
      <c r="A74" s="211"/>
      <c r="B74" s="239"/>
      <c r="C74" s="226"/>
      <c r="D74" s="220"/>
      <c r="E74" s="221"/>
      <c r="F74" s="7" t="s">
        <v>20</v>
      </c>
      <c r="G74" s="17" t="s">
        <v>48</v>
      </c>
      <c r="H74" s="9" t="s">
        <v>22</v>
      </c>
      <c r="I74" s="10"/>
      <c r="J74" s="10"/>
      <c r="K74" s="11" t="e">
        <f>IF(J74/I74*100&gt;100,100,J74/I74*100)</f>
        <v>#DIV/0!</v>
      </c>
      <c r="L74" s="216"/>
      <c r="M74" s="218"/>
      <c r="N74" s="242"/>
      <c r="O74" s="221"/>
    </row>
    <row r="75" spans="1:15" ht="31.5" hidden="1" x14ac:dyDescent="0.25">
      <c r="A75" s="211"/>
      <c r="B75" s="239"/>
      <c r="C75" s="226"/>
      <c r="D75" s="218"/>
      <c r="E75" s="221"/>
      <c r="F75" s="7" t="s">
        <v>26</v>
      </c>
      <c r="G75" s="14" t="s">
        <v>27</v>
      </c>
      <c r="H75" s="15" t="s">
        <v>28</v>
      </c>
      <c r="I75" s="10"/>
      <c r="J75" s="10"/>
      <c r="K75" s="11" t="e">
        <f t="shared" si="1"/>
        <v>#DIV/0!</v>
      </c>
      <c r="L75" s="11" t="e">
        <f>K75</f>
        <v>#DIV/0!</v>
      </c>
      <c r="M75" s="218"/>
      <c r="N75" s="242"/>
      <c r="O75" s="221"/>
    </row>
    <row r="76" spans="1:15" ht="67.5" customHeight="1" x14ac:dyDescent="0.25">
      <c r="A76" s="211">
        <v>7</v>
      </c>
      <c r="B76" s="239"/>
      <c r="C76" s="219" t="s">
        <v>65</v>
      </c>
      <c r="D76" s="220" t="s">
        <v>66</v>
      </c>
      <c r="E76" s="221" t="s">
        <v>19</v>
      </c>
      <c r="F76" s="7" t="s">
        <v>20</v>
      </c>
      <c r="G76" s="8" t="s">
        <v>21</v>
      </c>
      <c r="H76" s="9" t="s">
        <v>22</v>
      </c>
      <c r="I76" s="10">
        <v>100</v>
      </c>
      <c r="J76" s="10">
        <v>100</v>
      </c>
      <c r="K76" s="11">
        <f t="shared" si="1"/>
        <v>100</v>
      </c>
      <c r="L76" s="216">
        <f>(K76+K77+K78)/3</f>
        <v>99.306666666666672</v>
      </c>
      <c r="M76" s="222">
        <f>(L76+L79)/2</f>
        <v>99.546266952177021</v>
      </c>
      <c r="N76" s="242"/>
      <c r="O76" s="221"/>
    </row>
    <row r="77" spans="1:15" ht="69.75" customHeight="1" x14ac:dyDescent="0.25">
      <c r="A77" s="211"/>
      <c r="B77" s="239"/>
      <c r="C77" s="219"/>
      <c r="D77" s="220"/>
      <c r="E77" s="221"/>
      <c r="F77" s="7" t="s">
        <v>20</v>
      </c>
      <c r="G77" s="17" t="s">
        <v>47</v>
      </c>
      <c r="H77" s="9" t="s">
        <v>22</v>
      </c>
      <c r="I77" s="10">
        <v>95</v>
      </c>
      <c r="J77" s="10">
        <v>95.5</v>
      </c>
      <c r="K77" s="11">
        <f t="shared" si="1"/>
        <v>100</v>
      </c>
      <c r="L77" s="216"/>
      <c r="M77" s="218"/>
      <c r="N77" s="242"/>
      <c r="O77" s="221"/>
    </row>
    <row r="78" spans="1:15" ht="83.25" customHeight="1" x14ac:dyDescent="0.25">
      <c r="A78" s="211"/>
      <c r="B78" s="239"/>
      <c r="C78" s="219"/>
      <c r="D78" s="220"/>
      <c r="E78" s="221"/>
      <c r="F78" s="7" t="s">
        <v>20</v>
      </c>
      <c r="G78" s="17" t="s">
        <v>48</v>
      </c>
      <c r="H78" s="9" t="s">
        <v>22</v>
      </c>
      <c r="I78" s="10">
        <v>100</v>
      </c>
      <c r="J78" s="10">
        <v>97.92</v>
      </c>
      <c r="K78" s="11">
        <f>IF(J78/I78*100&gt;100,100,J78/I78*100)</f>
        <v>97.92</v>
      </c>
      <c r="L78" s="216"/>
      <c r="M78" s="218"/>
      <c r="N78" s="242"/>
      <c r="O78" s="221"/>
    </row>
    <row r="79" spans="1:15" ht="32.450000000000003" customHeight="1" x14ac:dyDescent="0.25">
      <c r="A79" s="211"/>
      <c r="B79" s="239"/>
      <c r="C79" s="219"/>
      <c r="D79" s="218"/>
      <c r="E79" s="221"/>
      <c r="F79" s="7" t="s">
        <v>26</v>
      </c>
      <c r="G79" s="14" t="s">
        <v>27</v>
      </c>
      <c r="H79" s="15" t="s">
        <v>28</v>
      </c>
      <c r="I79" s="10">
        <v>312.89</v>
      </c>
      <c r="J79" s="10">
        <v>312.22000000000003</v>
      </c>
      <c r="K79" s="11">
        <f t="shared" si="1"/>
        <v>99.78586723768737</v>
      </c>
      <c r="L79" s="11">
        <f>K79</f>
        <v>99.78586723768737</v>
      </c>
      <c r="M79" s="218"/>
      <c r="N79" s="242"/>
      <c r="O79" s="221"/>
    </row>
    <row r="80" spans="1:15" ht="66.75" customHeight="1" x14ac:dyDescent="0.25">
      <c r="A80" s="211">
        <v>8</v>
      </c>
      <c r="B80" s="239"/>
      <c r="C80" s="219" t="s">
        <v>67</v>
      </c>
      <c r="D80" s="220" t="s">
        <v>68</v>
      </c>
      <c r="E80" s="221" t="s">
        <v>19</v>
      </c>
      <c r="F80" s="7" t="s">
        <v>20</v>
      </c>
      <c r="G80" s="8" t="s">
        <v>21</v>
      </c>
      <c r="H80" s="9" t="s">
        <v>22</v>
      </c>
      <c r="I80" s="10">
        <v>100</v>
      </c>
      <c r="J80" s="10">
        <v>100</v>
      </c>
      <c r="K80" s="11">
        <f t="shared" si="1"/>
        <v>100</v>
      </c>
      <c r="L80" s="216">
        <f>(K80+K81+K82)/3</f>
        <v>100</v>
      </c>
      <c r="M80" s="222">
        <f>(L80+L83)/2</f>
        <v>100</v>
      </c>
      <c r="N80" s="242"/>
      <c r="O80" s="221"/>
    </row>
    <row r="81" spans="1:15" ht="68.25" customHeight="1" x14ac:dyDescent="0.25">
      <c r="A81" s="211"/>
      <c r="B81" s="239"/>
      <c r="C81" s="219"/>
      <c r="D81" s="220"/>
      <c r="E81" s="221"/>
      <c r="F81" s="7" t="s">
        <v>20</v>
      </c>
      <c r="G81" s="17" t="s">
        <v>47</v>
      </c>
      <c r="H81" s="9" t="s">
        <v>22</v>
      </c>
      <c r="I81" s="10">
        <v>95</v>
      </c>
      <c r="J81" s="10">
        <v>100</v>
      </c>
      <c r="K81" s="11">
        <f t="shared" si="1"/>
        <v>100</v>
      </c>
      <c r="L81" s="216"/>
      <c r="M81" s="218"/>
      <c r="N81" s="242"/>
      <c r="O81" s="221"/>
    </row>
    <row r="82" spans="1:15" ht="82.5" customHeight="1" x14ac:dyDescent="0.25">
      <c r="A82" s="211"/>
      <c r="B82" s="239"/>
      <c r="C82" s="219"/>
      <c r="D82" s="220"/>
      <c r="E82" s="221"/>
      <c r="F82" s="7" t="s">
        <v>20</v>
      </c>
      <c r="G82" s="17" t="s">
        <v>48</v>
      </c>
      <c r="H82" s="9" t="s">
        <v>22</v>
      </c>
      <c r="I82" s="10">
        <v>100</v>
      </c>
      <c r="J82" s="10">
        <v>100</v>
      </c>
      <c r="K82" s="11">
        <f t="shared" si="1"/>
        <v>100</v>
      </c>
      <c r="L82" s="216"/>
      <c r="M82" s="218"/>
      <c r="N82" s="242"/>
      <c r="O82" s="221"/>
    </row>
    <row r="83" spans="1:15" ht="30.75" customHeight="1" x14ac:dyDescent="0.25">
      <c r="A83" s="211"/>
      <c r="B83" s="239"/>
      <c r="C83" s="219"/>
      <c r="D83" s="218"/>
      <c r="E83" s="221"/>
      <c r="F83" s="7" t="s">
        <v>26</v>
      </c>
      <c r="G83" s="14" t="s">
        <v>27</v>
      </c>
      <c r="H83" s="15" t="s">
        <v>28</v>
      </c>
      <c r="I83" s="10">
        <v>0.56000000000000005</v>
      </c>
      <c r="J83" s="10">
        <v>0.56000000000000005</v>
      </c>
      <c r="K83" s="11">
        <f t="shared" si="1"/>
        <v>100</v>
      </c>
      <c r="L83" s="11">
        <f>K83</f>
        <v>100</v>
      </c>
      <c r="M83" s="218"/>
      <c r="N83" s="242"/>
      <c r="O83" s="221"/>
    </row>
    <row r="84" spans="1:15" ht="69" hidden="1" customHeight="1" x14ac:dyDescent="0.25">
      <c r="A84" s="211">
        <v>21</v>
      </c>
      <c r="B84" s="239"/>
      <c r="C84" s="219" t="s">
        <v>69</v>
      </c>
      <c r="D84" s="220" t="s">
        <v>70</v>
      </c>
      <c r="E84" s="221" t="s">
        <v>19</v>
      </c>
      <c r="F84" s="7" t="s">
        <v>20</v>
      </c>
      <c r="G84" s="17" t="s">
        <v>21</v>
      </c>
      <c r="H84" s="9" t="s">
        <v>22</v>
      </c>
      <c r="I84" s="10"/>
      <c r="J84" s="10"/>
      <c r="K84" s="11" t="e">
        <f>IF(J84/I84*100&gt;100,100,J84/I84*100)</f>
        <v>#DIV/0!</v>
      </c>
      <c r="L84" s="224" t="e">
        <f>(K84+K85+K86)/3</f>
        <v>#DIV/0!</v>
      </c>
      <c r="M84" s="222" t="e">
        <f>(L84+L87)/2</f>
        <v>#DIV/0!</v>
      </c>
      <c r="N84" s="242"/>
      <c r="O84" s="221"/>
    </row>
    <row r="85" spans="1:15" ht="68.25" hidden="1" customHeight="1" x14ac:dyDescent="0.25">
      <c r="A85" s="211"/>
      <c r="B85" s="239"/>
      <c r="C85" s="223"/>
      <c r="D85" s="220"/>
      <c r="E85" s="221"/>
      <c r="F85" s="7" t="s">
        <v>20</v>
      </c>
      <c r="G85" s="17" t="s">
        <v>47</v>
      </c>
      <c r="H85" s="9" t="s">
        <v>22</v>
      </c>
      <c r="I85" s="10"/>
      <c r="J85" s="10"/>
      <c r="K85" s="11" t="e">
        <f>IF(J85/I85*100&gt;100,100,J85/I85*100)</f>
        <v>#DIV/0!</v>
      </c>
      <c r="L85" s="225"/>
      <c r="M85" s="218"/>
      <c r="N85" s="242"/>
      <c r="O85" s="221"/>
    </row>
    <row r="86" spans="1:15" ht="67.5" hidden="1" customHeight="1" x14ac:dyDescent="0.25">
      <c r="A86" s="211"/>
      <c r="B86" s="239"/>
      <c r="C86" s="223"/>
      <c r="D86" s="220"/>
      <c r="E86" s="221"/>
      <c r="F86" s="7" t="s">
        <v>20</v>
      </c>
      <c r="G86" s="17" t="s">
        <v>71</v>
      </c>
      <c r="H86" s="9" t="s">
        <v>22</v>
      </c>
      <c r="I86" s="10"/>
      <c r="J86" s="10"/>
      <c r="K86" s="11" t="e">
        <f>IF(J86/I86*100&gt;100,100,J86/I86*100)</f>
        <v>#DIV/0!</v>
      </c>
      <c r="L86" s="225"/>
      <c r="M86" s="218"/>
      <c r="N86" s="242"/>
      <c r="O86" s="221"/>
    </row>
    <row r="87" spans="1:15" ht="36" hidden="1" customHeight="1" x14ac:dyDescent="0.25">
      <c r="A87" s="211"/>
      <c r="B87" s="239"/>
      <c r="C87" s="223"/>
      <c r="D87" s="218"/>
      <c r="E87" s="221"/>
      <c r="F87" s="7" t="s">
        <v>26</v>
      </c>
      <c r="G87" s="14" t="s">
        <v>27</v>
      </c>
      <c r="H87" s="15" t="s">
        <v>28</v>
      </c>
      <c r="I87" s="10"/>
      <c r="J87" s="10"/>
      <c r="K87" s="11" t="e">
        <f>IF(J87/I87*100&gt;100,100,J87/I87*100)</f>
        <v>#DIV/0!</v>
      </c>
      <c r="L87" s="11" t="e">
        <f>K87</f>
        <v>#DIV/0!</v>
      </c>
      <c r="M87" s="218"/>
      <c r="N87" s="242"/>
      <c r="O87" s="221"/>
    </row>
    <row r="88" spans="1:15" ht="67.5" customHeight="1" x14ac:dyDescent="0.25">
      <c r="A88" s="211">
        <v>9</v>
      </c>
      <c r="B88" s="239"/>
      <c r="C88" s="219" t="s">
        <v>72</v>
      </c>
      <c r="D88" s="220" t="s">
        <v>73</v>
      </c>
      <c r="E88" s="221" t="s">
        <v>19</v>
      </c>
      <c r="F88" s="7" t="s">
        <v>20</v>
      </c>
      <c r="G88" s="17" t="s">
        <v>21</v>
      </c>
      <c r="H88" s="9" t="s">
        <v>22</v>
      </c>
      <c r="I88" s="10">
        <v>100</v>
      </c>
      <c r="J88" s="10">
        <v>100</v>
      </c>
      <c r="K88" s="11">
        <f t="shared" si="1"/>
        <v>100</v>
      </c>
      <c r="L88" s="216">
        <f>(K88+K89+K90)/3</f>
        <v>100</v>
      </c>
      <c r="M88" s="222">
        <f>(L88+L91)/2</f>
        <v>100</v>
      </c>
      <c r="N88" s="242"/>
      <c r="O88" s="221"/>
    </row>
    <row r="89" spans="1:15" ht="69" customHeight="1" x14ac:dyDescent="0.25">
      <c r="A89" s="211"/>
      <c r="B89" s="239"/>
      <c r="C89" s="219"/>
      <c r="D89" s="220"/>
      <c r="E89" s="221"/>
      <c r="F89" s="7" t="s">
        <v>20</v>
      </c>
      <c r="G89" s="17" t="s">
        <v>47</v>
      </c>
      <c r="H89" s="9" t="s">
        <v>22</v>
      </c>
      <c r="I89" s="10">
        <v>98</v>
      </c>
      <c r="J89" s="10">
        <v>100</v>
      </c>
      <c r="K89" s="11">
        <f t="shared" si="1"/>
        <v>100</v>
      </c>
      <c r="L89" s="216"/>
      <c r="M89" s="218"/>
      <c r="N89" s="242"/>
      <c r="O89" s="221"/>
    </row>
    <row r="90" spans="1:15" ht="66" customHeight="1" x14ac:dyDescent="0.25">
      <c r="A90" s="211"/>
      <c r="B90" s="239"/>
      <c r="C90" s="219"/>
      <c r="D90" s="220"/>
      <c r="E90" s="221"/>
      <c r="F90" s="7" t="s">
        <v>20</v>
      </c>
      <c r="G90" s="17" t="s">
        <v>71</v>
      </c>
      <c r="H90" s="9" t="s">
        <v>22</v>
      </c>
      <c r="I90" s="10">
        <v>100</v>
      </c>
      <c r="J90" s="10">
        <v>100</v>
      </c>
      <c r="K90" s="11">
        <f>IF(J90/I90*100&gt;100,100,J90/I90*100)</f>
        <v>100</v>
      </c>
      <c r="L90" s="216"/>
      <c r="M90" s="218"/>
      <c r="N90" s="242"/>
      <c r="O90" s="221"/>
    </row>
    <row r="91" spans="1:15" ht="28.5" customHeight="1" x14ac:dyDescent="0.25">
      <c r="A91" s="211"/>
      <c r="B91" s="239"/>
      <c r="C91" s="219"/>
      <c r="D91" s="218"/>
      <c r="E91" s="221"/>
      <c r="F91" s="7" t="s">
        <v>26</v>
      </c>
      <c r="G91" s="14" t="s">
        <v>27</v>
      </c>
      <c r="H91" s="15" t="s">
        <v>28</v>
      </c>
      <c r="I91" s="10">
        <v>0.44</v>
      </c>
      <c r="J91" s="10">
        <v>0.44</v>
      </c>
      <c r="K91" s="11">
        <f t="shared" si="1"/>
        <v>100</v>
      </c>
      <c r="L91" s="11">
        <f>K91</f>
        <v>100</v>
      </c>
      <c r="M91" s="218"/>
      <c r="N91" s="242"/>
      <c r="O91" s="221"/>
    </row>
    <row r="92" spans="1:15" ht="69.75" hidden="1" customHeight="1" x14ac:dyDescent="0.25">
      <c r="A92" s="211">
        <v>23</v>
      </c>
      <c r="B92" s="239"/>
      <c r="C92" s="219" t="s">
        <v>74</v>
      </c>
      <c r="D92" s="220" t="s">
        <v>75</v>
      </c>
      <c r="E92" s="221" t="s">
        <v>19</v>
      </c>
      <c r="F92" s="7" t="s">
        <v>20</v>
      </c>
      <c r="G92" s="17" t="s">
        <v>21</v>
      </c>
      <c r="H92" s="9" t="s">
        <v>22</v>
      </c>
      <c r="I92" s="10"/>
      <c r="J92" s="10"/>
      <c r="K92" s="11" t="e">
        <f t="shared" si="1"/>
        <v>#DIV/0!</v>
      </c>
      <c r="L92" s="224" t="e">
        <f>(K92+K93+K94)/3</f>
        <v>#DIV/0!</v>
      </c>
      <c r="M92" s="222" t="e">
        <f>(L92+L95)/2</f>
        <v>#DIV/0!</v>
      </c>
      <c r="N92" s="242"/>
      <c r="O92" s="221"/>
    </row>
    <row r="93" spans="1:15" ht="4.5" hidden="1" customHeight="1" x14ac:dyDescent="0.25">
      <c r="A93" s="211"/>
      <c r="B93" s="239"/>
      <c r="C93" s="223"/>
      <c r="D93" s="220"/>
      <c r="E93" s="221"/>
      <c r="F93" s="7" t="s">
        <v>20</v>
      </c>
      <c r="G93" s="17" t="s">
        <v>47</v>
      </c>
      <c r="H93" s="9" t="s">
        <v>22</v>
      </c>
      <c r="I93" s="10"/>
      <c r="J93" s="10"/>
      <c r="K93" s="11" t="e">
        <f t="shared" si="1"/>
        <v>#DIV/0!</v>
      </c>
      <c r="L93" s="225"/>
      <c r="M93" s="218"/>
      <c r="N93" s="242"/>
      <c r="O93" s="221"/>
    </row>
    <row r="94" spans="1:15" ht="67.5" hidden="1" customHeight="1" x14ac:dyDescent="0.25">
      <c r="A94" s="211"/>
      <c r="B94" s="239"/>
      <c r="C94" s="223"/>
      <c r="D94" s="220"/>
      <c r="E94" s="221"/>
      <c r="F94" s="7" t="s">
        <v>20</v>
      </c>
      <c r="G94" s="17" t="s">
        <v>71</v>
      </c>
      <c r="H94" s="9" t="s">
        <v>22</v>
      </c>
      <c r="I94" s="10"/>
      <c r="J94" s="10"/>
      <c r="K94" s="11" t="e">
        <f>IF(J94/I94*100&gt;100,100,J94/I94*100)</f>
        <v>#DIV/0!</v>
      </c>
      <c r="L94" s="225"/>
      <c r="M94" s="218"/>
      <c r="N94" s="242"/>
      <c r="O94" s="221"/>
    </row>
    <row r="95" spans="1:15" ht="34.5" hidden="1" customHeight="1" x14ac:dyDescent="0.25">
      <c r="A95" s="211"/>
      <c r="B95" s="239"/>
      <c r="C95" s="223"/>
      <c r="D95" s="218"/>
      <c r="E95" s="221"/>
      <c r="F95" s="7" t="s">
        <v>26</v>
      </c>
      <c r="G95" s="14" t="s">
        <v>27</v>
      </c>
      <c r="H95" s="15" t="s">
        <v>28</v>
      </c>
      <c r="I95" s="10"/>
      <c r="J95" s="10"/>
      <c r="K95" s="11" t="e">
        <f t="shared" si="1"/>
        <v>#DIV/0!</v>
      </c>
      <c r="L95" s="11" t="e">
        <f>K95</f>
        <v>#DIV/0!</v>
      </c>
      <c r="M95" s="218"/>
      <c r="N95" s="242"/>
      <c r="O95" s="221"/>
    </row>
    <row r="96" spans="1:15" ht="71.25" hidden="1" customHeight="1" x14ac:dyDescent="0.25">
      <c r="A96" s="211">
        <v>24</v>
      </c>
      <c r="B96" s="239"/>
      <c r="C96" s="219" t="s">
        <v>76</v>
      </c>
      <c r="D96" s="220" t="s">
        <v>77</v>
      </c>
      <c r="E96" s="221" t="s">
        <v>19</v>
      </c>
      <c r="F96" s="7" t="s">
        <v>20</v>
      </c>
      <c r="G96" s="17" t="s">
        <v>21</v>
      </c>
      <c r="H96" s="9" t="s">
        <v>22</v>
      </c>
      <c r="I96" s="10"/>
      <c r="J96" s="10"/>
      <c r="K96" s="11" t="e">
        <f t="shared" si="1"/>
        <v>#DIV/0!</v>
      </c>
      <c r="L96" s="216" t="e">
        <f>(K96+K97+K98)/3</f>
        <v>#DIV/0!</v>
      </c>
      <c r="M96" s="222" t="e">
        <f>(L96+L99)/2</f>
        <v>#DIV/0!</v>
      </c>
      <c r="N96" s="242"/>
      <c r="O96" s="221"/>
    </row>
    <row r="97" spans="1:15" ht="69.75" hidden="1" customHeight="1" x14ac:dyDescent="0.25">
      <c r="A97" s="211"/>
      <c r="B97" s="239"/>
      <c r="C97" s="219"/>
      <c r="D97" s="220"/>
      <c r="E97" s="221"/>
      <c r="F97" s="7" t="s">
        <v>20</v>
      </c>
      <c r="G97" s="17" t="s">
        <v>47</v>
      </c>
      <c r="H97" s="9" t="s">
        <v>22</v>
      </c>
      <c r="I97" s="10"/>
      <c r="J97" s="10"/>
      <c r="K97" s="11" t="e">
        <f t="shared" si="1"/>
        <v>#DIV/0!</v>
      </c>
      <c r="L97" s="216"/>
      <c r="M97" s="218"/>
      <c r="N97" s="242"/>
      <c r="O97" s="221"/>
    </row>
    <row r="98" spans="1:15" ht="66.75" hidden="1" customHeight="1" x14ac:dyDescent="0.25">
      <c r="A98" s="211"/>
      <c r="B98" s="239"/>
      <c r="C98" s="219"/>
      <c r="D98" s="220"/>
      <c r="E98" s="221"/>
      <c r="F98" s="7" t="s">
        <v>20</v>
      </c>
      <c r="G98" s="17" t="s">
        <v>71</v>
      </c>
      <c r="H98" s="9" t="s">
        <v>22</v>
      </c>
      <c r="I98" s="10"/>
      <c r="J98" s="10"/>
      <c r="K98" s="11" t="e">
        <f>IF(J98/I98*100&gt;100,100,J98/I98*100)</f>
        <v>#DIV/0!</v>
      </c>
      <c r="L98" s="216"/>
      <c r="M98" s="218"/>
      <c r="N98" s="242"/>
      <c r="O98" s="221"/>
    </row>
    <row r="99" spans="1:15" ht="31.5" hidden="1" x14ac:dyDescent="0.25">
      <c r="A99" s="211"/>
      <c r="B99" s="239"/>
      <c r="C99" s="219"/>
      <c r="D99" s="218"/>
      <c r="E99" s="221"/>
      <c r="F99" s="7" t="s">
        <v>26</v>
      </c>
      <c r="G99" s="14" t="s">
        <v>27</v>
      </c>
      <c r="H99" s="15" t="s">
        <v>28</v>
      </c>
      <c r="I99" s="10"/>
      <c r="J99" s="10"/>
      <c r="K99" s="11" t="e">
        <f t="shared" si="1"/>
        <v>#DIV/0!</v>
      </c>
      <c r="L99" s="11" t="e">
        <f>K99</f>
        <v>#DIV/0!</v>
      </c>
      <c r="M99" s="218"/>
      <c r="N99" s="242"/>
      <c r="O99" s="221"/>
    </row>
    <row r="100" spans="1:15" ht="68.25" hidden="1" customHeight="1" x14ac:dyDescent="0.25">
      <c r="A100" s="211">
        <v>25</v>
      </c>
      <c r="B100" s="239"/>
      <c r="C100" s="219" t="s">
        <v>78</v>
      </c>
      <c r="D100" s="220" t="s">
        <v>79</v>
      </c>
      <c r="E100" s="221" t="s">
        <v>19</v>
      </c>
      <c r="F100" s="7" t="s">
        <v>20</v>
      </c>
      <c r="G100" s="17" t="s">
        <v>21</v>
      </c>
      <c r="H100" s="9" t="s">
        <v>22</v>
      </c>
      <c r="I100" s="10"/>
      <c r="J100" s="10"/>
      <c r="K100" s="11" t="e">
        <f t="shared" si="1"/>
        <v>#DIV/0!</v>
      </c>
      <c r="L100" s="216" t="e">
        <f>(K100+K101+K102)/3</f>
        <v>#DIV/0!</v>
      </c>
      <c r="M100" s="222" t="e">
        <f>(L100+L103)/2</f>
        <v>#DIV/0!</v>
      </c>
      <c r="N100" s="242"/>
      <c r="O100" s="221"/>
    </row>
    <row r="101" spans="1:15" ht="69" hidden="1" customHeight="1" x14ac:dyDescent="0.25">
      <c r="A101" s="211"/>
      <c r="B101" s="239"/>
      <c r="C101" s="219"/>
      <c r="D101" s="220"/>
      <c r="E101" s="221"/>
      <c r="F101" s="7" t="s">
        <v>20</v>
      </c>
      <c r="G101" s="17" t="s">
        <v>47</v>
      </c>
      <c r="H101" s="9" t="s">
        <v>22</v>
      </c>
      <c r="I101" s="10"/>
      <c r="J101" s="10"/>
      <c r="K101" s="11" t="e">
        <f t="shared" si="1"/>
        <v>#DIV/0!</v>
      </c>
      <c r="L101" s="216"/>
      <c r="M101" s="218"/>
      <c r="N101" s="242"/>
      <c r="O101" s="221"/>
    </row>
    <row r="102" spans="1:15" ht="66" hidden="1" customHeight="1" x14ac:dyDescent="0.25">
      <c r="A102" s="211"/>
      <c r="B102" s="239"/>
      <c r="C102" s="219"/>
      <c r="D102" s="220"/>
      <c r="E102" s="221"/>
      <c r="F102" s="7" t="s">
        <v>20</v>
      </c>
      <c r="G102" s="17" t="s">
        <v>71</v>
      </c>
      <c r="H102" s="9" t="s">
        <v>22</v>
      </c>
      <c r="I102" s="10"/>
      <c r="J102" s="10"/>
      <c r="K102" s="11" t="e">
        <f>IF(J102/I102*100&gt;100,100,J102/I102*100)</f>
        <v>#DIV/0!</v>
      </c>
      <c r="L102" s="216"/>
      <c r="M102" s="218"/>
      <c r="N102" s="242"/>
      <c r="O102" s="221"/>
    </row>
    <row r="103" spans="1:15" ht="28.5" hidden="1" customHeight="1" x14ac:dyDescent="0.25">
      <c r="A103" s="211"/>
      <c r="B103" s="239"/>
      <c r="C103" s="219"/>
      <c r="D103" s="218"/>
      <c r="E103" s="221"/>
      <c r="F103" s="7" t="s">
        <v>26</v>
      </c>
      <c r="G103" s="14" t="s">
        <v>27</v>
      </c>
      <c r="H103" s="15" t="s">
        <v>28</v>
      </c>
      <c r="I103" s="10"/>
      <c r="J103" s="10"/>
      <c r="K103" s="11" t="e">
        <f t="shared" si="1"/>
        <v>#DIV/0!</v>
      </c>
      <c r="L103" s="11" t="e">
        <f>K103</f>
        <v>#DIV/0!</v>
      </c>
      <c r="M103" s="218"/>
      <c r="N103" s="242"/>
      <c r="O103" s="221"/>
    </row>
    <row r="104" spans="1:15" ht="68.25" hidden="1" customHeight="1" x14ac:dyDescent="0.25">
      <c r="A104" s="211">
        <v>26</v>
      </c>
      <c r="B104" s="239"/>
      <c r="C104" s="219" t="s">
        <v>80</v>
      </c>
      <c r="D104" s="220" t="s">
        <v>81</v>
      </c>
      <c r="E104" s="221" t="s">
        <v>19</v>
      </c>
      <c r="F104" s="7" t="s">
        <v>20</v>
      </c>
      <c r="G104" s="17" t="s">
        <v>21</v>
      </c>
      <c r="H104" s="9" t="s">
        <v>22</v>
      </c>
      <c r="I104" s="10"/>
      <c r="J104" s="10"/>
      <c r="K104" s="11" t="e">
        <f>IF(J104/I104*100&gt;100,100,J104/I104*100)</f>
        <v>#DIV/0!</v>
      </c>
      <c r="L104" s="216" t="e">
        <f>(K104+K105+K106)/3</f>
        <v>#DIV/0!</v>
      </c>
      <c r="M104" s="222" t="e">
        <f>(L104+L107)/2</f>
        <v>#DIV/0!</v>
      </c>
      <c r="N104" s="242"/>
      <c r="O104" s="221"/>
    </row>
    <row r="105" spans="1:15" ht="66" hidden="1" customHeight="1" x14ac:dyDescent="0.25">
      <c r="A105" s="211"/>
      <c r="B105" s="239"/>
      <c r="C105" s="219"/>
      <c r="D105" s="220"/>
      <c r="E105" s="221"/>
      <c r="F105" s="7" t="s">
        <v>20</v>
      </c>
      <c r="G105" s="17" t="s">
        <v>47</v>
      </c>
      <c r="H105" s="9" t="s">
        <v>22</v>
      </c>
      <c r="I105" s="10"/>
      <c r="J105" s="10"/>
      <c r="K105" s="11" t="e">
        <f>IF(J105/I105*100&gt;100,100,J105/I105*100)</f>
        <v>#DIV/0!</v>
      </c>
      <c r="L105" s="216"/>
      <c r="M105" s="222"/>
      <c r="N105" s="242"/>
      <c r="O105" s="221"/>
    </row>
    <row r="106" spans="1:15" ht="66" hidden="1" customHeight="1" x14ac:dyDescent="0.25">
      <c r="A106" s="211"/>
      <c r="B106" s="239"/>
      <c r="C106" s="219"/>
      <c r="D106" s="220"/>
      <c r="E106" s="221"/>
      <c r="F106" s="7" t="s">
        <v>20</v>
      </c>
      <c r="G106" s="17" t="s">
        <v>71</v>
      </c>
      <c r="H106" s="9" t="s">
        <v>22</v>
      </c>
      <c r="I106" s="10"/>
      <c r="J106" s="10"/>
      <c r="K106" s="11">
        <v>0</v>
      </c>
      <c r="L106" s="216"/>
      <c r="M106" s="222"/>
      <c r="N106" s="242"/>
      <c r="O106" s="221"/>
    </row>
    <row r="107" spans="1:15" ht="30.75" hidden="1" customHeight="1" x14ac:dyDescent="0.25">
      <c r="A107" s="211"/>
      <c r="B107" s="239"/>
      <c r="C107" s="219"/>
      <c r="D107" s="220"/>
      <c r="E107" s="221"/>
      <c r="F107" s="7" t="s">
        <v>26</v>
      </c>
      <c r="G107" s="14" t="s">
        <v>27</v>
      </c>
      <c r="H107" s="15" t="s">
        <v>28</v>
      </c>
      <c r="I107" s="10"/>
      <c r="J107" s="10"/>
      <c r="K107" s="11" t="e">
        <f>IF(J107/I107*100&gt;100,100,J107/I107*100)</f>
        <v>#DIV/0!</v>
      </c>
      <c r="L107" s="11" t="e">
        <f>K107</f>
        <v>#DIV/0!</v>
      </c>
      <c r="M107" s="222"/>
      <c r="N107" s="242"/>
      <c r="O107" s="221"/>
    </row>
    <row r="108" spans="1:15" ht="68.25" hidden="1" customHeight="1" x14ac:dyDescent="0.25">
      <c r="A108" s="211">
        <v>27</v>
      </c>
      <c r="B108" s="239"/>
      <c r="C108" s="219" t="s">
        <v>82</v>
      </c>
      <c r="D108" s="220" t="s">
        <v>83</v>
      </c>
      <c r="E108" s="221" t="s">
        <v>19</v>
      </c>
      <c r="F108" s="7" t="s">
        <v>20</v>
      </c>
      <c r="G108" s="17" t="s">
        <v>21</v>
      </c>
      <c r="H108" s="9" t="s">
        <v>22</v>
      </c>
      <c r="I108" s="10"/>
      <c r="J108" s="10"/>
      <c r="K108" s="11" t="e">
        <f t="shared" si="1"/>
        <v>#DIV/0!</v>
      </c>
      <c r="L108" s="216" t="e">
        <f>(K108+K109+K110)/3</f>
        <v>#DIV/0!</v>
      </c>
      <c r="M108" s="222" t="e">
        <f>(L108+L111)/2</f>
        <v>#DIV/0!</v>
      </c>
      <c r="N108" s="242"/>
      <c r="O108" s="221"/>
    </row>
    <row r="109" spans="1:15" ht="66" hidden="1" customHeight="1" x14ac:dyDescent="0.25">
      <c r="A109" s="211"/>
      <c r="B109" s="239"/>
      <c r="C109" s="219"/>
      <c r="D109" s="220"/>
      <c r="E109" s="221"/>
      <c r="F109" s="7" t="s">
        <v>20</v>
      </c>
      <c r="G109" s="17" t="s">
        <v>47</v>
      </c>
      <c r="H109" s="9" t="s">
        <v>22</v>
      </c>
      <c r="I109" s="10"/>
      <c r="J109" s="10"/>
      <c r="K109" s="11" t="e">
        <f t="shared" si="1"/>
        <v>#DIV/0!</v>
      </c>
      <c r="L109" s="216"/>
      <c r="M109" s="222"/>
      <c r="N109" s="242"/>
      <c r="O109" s="221"/>
    </row>
    <row r="110" spans="1:15" ht="69" hidden="1" customHeight="1" x14ac:dyDescent="0.25">
      <c r="A110" s="211"/>
      <c r="B110" s="239"/>
      <c r="C110" s="219"/>
      <c r="D110" s="220"/>
      <c r="E110" s="221"/>
      <c r="F110" s="7" t="s">
        <v>20</v>
      </c>
      <c r="G110" s="17" t="s">
        <v>71</v>
      </c>
      <c r="H110" s="9" t="s">
        <v>22</v>
      </c>
      <c r="I110" s="10"/>
      <c r="J110" s="10"/>
      <c r="K110" s="11" t="e">
        <f t="shared" si="1"/>
        <v>#DIV/0!</v>
      </c>
      <c r="L110" s="216"/>
      <c r="M110" s="222"/>
      <c r="N110" s="242"/>
      <c r="O110" s="221"/>
    </row>
    <row r="111" spans="1:15" ht="30" hidden="1" customHeight="1" x14ac:dyDescent="0.25">
      <c r="A111" s="211"/>
      <c r="B111" s="239"/>
      <c r="C111" s="219"/>
      <c r="D111" s="220"/>
      <c r="E111" s="221"/>
      <c r="F111" s="7" t="s">
        <v>26</v>
      </c>
      <c r="G111" s="14" t="s">
        <v>27</v>
      </c>
      <c r="H111" s="15" t="s">
        <v>28</v>
      </c>
      <c r="I111" s="10"/>
      <c r="J111" s="10"/>
      <c r="K111" s="11" t="e">
        <f t="shared" si="1"/>
        <v>#DIV/0!</v>
      </c>
      <c r="L111" s="11" t="e">
        <f>K111</f>
        <v>#DIV/0!</v>
      </c>
      <c r="M111" s="222"/>
      <c r="N111" s="242"/>
      <c r="O111" s="221"/>
    </row>
    <row r="112" spans="1:15" ht="72" customHeight="1" x14ac:dyDescent="0.25">
      <c r="A112" s="211">
        <v>10</v>
      </c>
      <c r="B112" s="239"/>
      <c r="C112" s="219" t="s">
        <v>84</v>
      </c>
      <c r="D112" s="220" t="s">
        <v>85</v>
      </c>
      <c r="E112" s="221" t="s">
        <v>19</v>
      </c>
      <c r="F112" s="7" t="s">
        <v>20</v>
      </c>
      <c r="G112" s="17" t="s">
        <v>21</v>
      </c>
      <c r="H112" s="9" t="s">
        <v>22</v>
      </c>
      <c r="I112" s="10">
        <v>100</v>
      </c>
      <c r="J112" s="10">
        <v>100</v>
      </c>
      <c r="K112" s="11">
        <f t="shared" si="1"/>
        <v>100</v>
      </c>
      <c r="L112" s="216">
        <f>(K112+K113+K114)/3</f>
        <v>97.530000000000015</v>
      </c>
      <c r="M112" s="222">
        <f>(L112+L115)/2</f>
        <v>98.458820745964005</v>
      </c>
      <c r="N112" s="242"/>
      <c r="O112" s="221"/>
    </row>
    <row r="113" spans="1:15" ht="71.25" customHeight="1" x14ac:dyDescent="0.25">
      <c r="A113" s="211"/>
      <c r="B113" s="239"/>
      <c r="C113" s="219"/>
      <c r="D113" s="220"/>
      <c r="E113" s="221"/>
      <c r="F113" s="7" t="s">
        <v>20</v>
      </c>
      <c r="G113" s="17" t="s">
        <v>47</v>
      </c>
      <c r="H113" s="9" t="s">
        <v>22</v>
      </c>
      <c r="I113" s="10">
        <v>98</v>
      </c>
      <c r="J113" s="10">
        <v>100</v>
      </c>
      <c r="K113" s="11">
        <f t="shared" si="1"/>
        <v>100</v>
      </c>
      <c r="L113" s="216"/>
      <c r="M113" s="222"/>
      <c r="N113" s="242"/>
      <c r="O113" s="221"/>
    </row>
    <row r="114" spans="1:15" ht="69" customHeight="1" x14ac:dyDescent="0.25">
      <c r="A114" s="211"/>
      <c r="B114" s="239"/>
      <c r="C114" s="219"/>
      <c r="D114" s="220"/>
      <c r="E114" s="221"/>
      <c r="F114" s="7" t="s">
        <v>20</v>
      </c>
      <c r="G114" s="17" t="s">
        <v>71</v>
      </c>
      <c r="H114" s="9" t="s">
        <v>22</v>
      </c>
      <c r="I114" s="10">
        <v>100</v>
      </c>
      <c r="J114" s="10">
        <v>92.59</v>
      </c>
      <c r="K114" s="11">
        <f t="shared" si="1"/>
        <v>92.59</v>
      </c>
      <c r="L114" s="216"/>
      <c r="M114" s="222"/>
      <c r="N114" s="242"/>
      <c r="O114" s="221"/>
    </row>
    <row r="115" spans="1:15" ht="29.25" customHeight="1" x14ac:dyDescent="0.25">
      <c r="A115" s="211"/>
      <c r="B115" s="239"/>
      <c r="C115" s="219"/>
      <c r="D115" s="218"/>
      <c r="E115" s="221"/>
      <c r="F115" s="7" t="s">
        <v>20</v>
      </c>
      <c r="G115" s="14" t="s">
        <v>27</v>
      </c>
      <c r="H115" s="15" t="s">
        <v>28</v>
      </c>
      <c r="I115" s="10">
        <v>53.89</v>
      </c>
      <c r="J115" s="10">
        <v>53.56</v>
      </c>
      <c r="K115" s="11">
        <f t="shared" si="1"/>
        <v>99.387641491928008</v>
      </c>
      <c r="L115" s="11">
        <f>K115</f>
        <v>99.387641491928008</v>
      </c>
      <c r="M115" s="222"/>
      <c r="N115" s="242"/>
      <c r="O115" s="221"/>
    </row>
    <row r="116" spans="1:15" ht="72" hidden="1" customHeight="1" x14ac:dyDescent="0.25">
      <c r="A116" s="211">
        <v>29</v>
      </c>
      <c r="B116" s="239"/>
      <c r="C116" s="219" t="s">
        <v>86</v>
      </c>
      <c r="D116" s="220" t="s">
        <v>87</v>
      </c>
      <c r="E116" s="221" t="s">
        <v>19</v>
      </c>
      <c r="F116" s="7" t="s">
        <v>20</v>
      </c>
      <c r="G116" s="17" t="s">
        <v>21</v>
      </c>
      <c r="H116" s="9" t="s">
        <v>22</v>
      </c>
      <c r="I116" s="10"/>
      <c r="J116" s="10"/>
      <c r="K116" s="11" t="e">
        <f t="shared" si="1"/>
        <v>#DIV/0!</v>
      </c>
      <c r="L116" s="216" t="e">
        <f>(K116+K117+K118)/3</f>
        <v>#DIV/0!</v>
      </c>
      <c r="M116" s="222" t="e">
        <f>(L116+L119)/2</f>
        <v>#DIV/0!</v>
      </c>
      <c r="N116" s="242"/>
      <c r="O116" s="221"/>
    </row>
    <row r="117" spans="1:15" ht="71.25" hidden="1" customHeight="1" x14ac:dyDescent="0.25">
      <c r="A117" s="211"/>
      <c r="B117" s="239"/>
      <c r="C117" s="219"/>
      <c r="D117" s="220"/>
      <c r="E117" s="221"/>
      <c r="F117" s="7" t="s">
        <v>20</v>
      </c>
      <c r="G117" s="17" t="s">
        <v>47</v>
      </c>
      <c r="H117" s="9" t="s">
        <v>22</v>
      </c>
      <c r="I117" s="10"/>
      <c r="J117" s="10"/>
      <c r="K117" s="11" t="e">
        <f t="shared" si="1"/>
        <v>#DIV/0!</v>
      </c>
      <c r="L117" s="216"/>
      <c r="M117" s="222"/>
      <c r="N117" s="242"/>
      <c r="O117" s="221"/>
    </row>
    <row r="118" spans="1:15" ht="66" hidden="1" customHeight="1" x14ac:dyDescent="0.25">
      <c r="A118" s="211"/>
      <c r="B118" s="239"/>
      <c r="C118" s="219"/>
      <c r="D118" s="220"/>
      <c r="E118" s="221"/>
      <c r="F118" s="7" t="s">
        <v>20</v>
      </c>
      <c r="G118" s="17" t="s">
        <v>71</v>
      </c>
      <c r="H118" s="9" t="s">
        <v>22</v>
      </c>
      <c r="I118" s="10"/>
      <c r="J118" s="10"/>
      <c r="K118" s="11" t="e">
        <f t="shared" si="1"/>
        <v>#DIV/0!</v>
      </c>
      <c r="L118" s="216"/>
      <c r="M118" s="222"/>
      <c r="N118" s="242"/>
      <c r="O118" s="221"/>
    </row>
    <row r="119" spans="1:15" ht="30.75" hidden="1" customHeight="1" x14ac:dyDescent="0.25">
      <c r="A119" s="211"/>
      <c r="B119" s="239"/>
      <c r="C119" s="219"/>
      <c r="D119" s="218"/>
      <c r="E119" s="221"/>
      <c r="F119" s="7" t="s">
        <v>20</v>
      </c>
      <c r="G119" s="14" t="s">
        <v>27</v>
      </c>
      <c r="H119" s="15" t="s">
        <v>28</v>
      </c>
      <c r="I119" s="10"/>
      <c r="J119" s="10"/>
      <c r="K119" s="11" t="e">
        <f t="shared" si="1"/>
        <v>#DIV/0!</v>
      </c>
      <c r="L119" s="11" t="e">
        <f>K119</f>
        <v>#DIV/0!</v>
      </c>
      <c r="M119" s="222"/>
      <c r="N119" s="242"/>
      <c r="O119" s="221"/>
    </row>
    <row r="120" spans="1:15" ht="81" hidden="1" customHeight="1" x14ac:dyDescent="0.25">
      <c r="A120" s="211">
        <v>30</v>
      </c>
      <c r="B120" s="239"/>
      <c r="C120" s="212" t="s">
        <v>88</v>
      </c>
      <c r="D120" s="214" t="s">
        <v>89</v>
      </c>
      <c r="E120" s="215" t="s">
        <v>19</v>
      </c>
      <c r="F120" s="21" t="s">
        <v>20</v>
      </c>
      <c r="G120" s="22" t="s">
        <v>90</v>
      </c>
      <c r="H120" s="9" t="s">
        <v>22</v>
      </c>
      <c r="I120" s="10"/>
      <c r="J120" s="10"/>
      <c r="K120" s="23" t="e">
        <f t="shared" si="1"/>
        <v>#DIV/0!</v>
      </c>
      <c r="L120" s="216" t="e">
        <f>(K120+K121+K122)/3</f>
        <v>#DIV/0!</v>
      </c>
      <c r="M120" s="217" t="e">
        <f>(L120+L123)/2</f>
        <v>#DIV/0!</v>
      </c>
      <c r="N120" s="242"/>
      <c r="O120" s="221"/>
    </row>
    <row r="121" spans="1:15" ht="84.75" hidden="1" customHeight="1" x14ac:dyDescent="0.25">
      <c r="A121" s="211"/>
      <c r="B121" s="239"/>
      <c r="C121" s="213"/>
      <c r="D121" s="214"/>
      <c r="E121" s="215"/>
      <c r="F121" s="21" t="s">
        <v>20</v>
      </c>
      <c r="G121" s="22" t="s">
        <v>91</v>
      </c>
      <c r="H121" s="9" t="s">
        <v>22</v>
      </c>
      <c r="I121" s="10"/>
      <c r="J121" s="10"/>
      <c r="K121" s="23" t="e">
        <f t="shared" si="1"/>
        <v>#DIV/0!</v>
      </c>
      <c r="L121" s="216"/>
      <c r="M121" s="218"/>
      <c r="N121" s="242"/>
      <c r="O121" s="221"/>
    </row>
    <row r="122" spans="1:15" ht="69" hidden="1" customHeight="1" x14ac:dyDescent="0.25">
      <c r="A122" s="211"/>
      <c r="B122" s="239"/>
      <c r="C122" s="213"/>
      <c r="D122" s="214"/>
      <c r="E122" s="215"/>
      <c r="F122" s="21" t="s">
        <v>20</v>
      </c>
      <c r="G122" s="22" t="s">
        <v>92</v>
      </c>
      <c r="H122" s="9" t="s">
        <v>22</v>
      </c>
      <c r="I122" s="10"/>
      <c r="J122" s="10"/>
      <c r="K122" s="23" t="e">
        <f t="shared" si="1"/>
        <v>#DIV/0!</v>
      </c>
      <c r="L122" s="216"/>
      <c r="M122" s="218"/>
      <c r="N122" s="242"/>
      <c r="O122" s="221"/>
    </row>
    <row r="123" spans="1:15" ht="31.5" hidden="1" x14ac:dyDescent="0.25">
      <c r="A123" s="211"/>
      <c r="B123" s="239"/>
      <c r="C123" s="213"/>
      <c r="D123" s="214"/>
      <c r="E123" s="215"/>
      <c r="F123" s="21" t="s">
        <v>26</v>
      </c>
      <c r="G123" s="22" t="s">
        <v>93</v>
      </c>
      <c r="H123" s="15"/>
      <c r="I123" s="10"/>
      <c r="J123" s="10"/>
      <c r="K123" s="23" t="e">
        <f t="shared" si="1"/>
        <v>#DIV/0!</v>
      </c>
      <c r="L123" s="23" t="e">
        <f>K123</f>
        <v>#DIV/0!</v>
      </c>
      <c r="M123" s="218"/>
      <c r="N123" s="242"/>
      <c r="O123" s="221"/>
    </row>
    <row r="124" spans="1:15" ht="82.5" customHeight="1" x14ac:dyDescent="0.25">
      <c r="A124" s="211">
        <v>11</v>
      </c>
      <c r="B124" s="239"/>
      <c r="C124" s="212" t="s">
        <v>94</v>
      </c>
      <c r="D124" s="214" t="s">
        <v>95</v>
      </c>
      <c r="E124" s="215" t="s">
        <v>19</v>
      </c>
      <c r="F124" s="21" t="s">
        <v>20</v>
      </c>
      <c r="G124" s="22" t="s">
        <v>90</v>
      </c>
      <c r="H124" s="9" t="s">
        <v>22</v>
      </c>
      <c r="I124" s="10">
        <v>47</v>
      </c>
      <c r="J124" s="10">
        <v>36</v>
      </c>
      <c r="K124" s="23">
        <f t="shared" si="1"/>
        <v>76.59574468085107</v>
      </c>
      <c r="L124" s="216">
        <f>(K124+K125+K126)/3</f>
        <v>92.198581560283685</v>
      </c>
      <c r="M124" s="217">
        <f>(L124+L127)/2</f>
        <v>93.069568299436824</v>
      </c>
      <c r="N124" s="242"/>
      <c r="O124" s="221"/>
    </row>
    <row r="125" spans="1:15" ht="84" customHeight="1" x14ac:dyDescent="0.25">
      <c r="A125" s="211"/>
      <c r="B125" s="239"/>
      <c r="C125" s="213"/>
      <c r="D125" s="214"/>
      <c r="E125" s="215"/>
      <c r="F125" s="21" t="s">
        <v>20</v>
      </c>
      <c r="G125" s="22" t="s">
        <v>91</v>
      </c>
      <c r="H125" s="9" t="s">
        <v>22</v>
      </c>
      <c r="I125" s="10">
        <v>2</v>
      </c>
      <c r="J125" s="10">
        <v>6.3</v>
      </c>
      <c r="K125" s="23">
        <f t="shared" si="1"/>
        <v>100</v>
      </c>
      <c r="L125" s="216"/>
      <c r="M125" s="218"/>
      <c r="N125" s="242"/>
      <c r="O125" s="221"/>
    </row>
    <row r="126" spans="1:15" ht="68.25" customHeight="1" x14ac:dyDescent="0.25">
      <c r="A126" s="211"/>
      <c r="B126" s="239"/>
      <c r="C126" s="213"/>
      <c r="D126" s="214"/>
      <c r="E126" s="215"/>
      <c r="F126" s="21" t="s">
        <v>20</v>
      </c>
      <c r="G126" s="22" t="s">
        <v>92</v>
      </c>
      <c r="H126" s="9" t="s">
        <v>22</v>
      </c>
      <c r="I126" s="10">
        <v>70</v>
      </c>
      <c r="J126" s="10">
        <v>75</v>
      </c>
      <c r="K126" s="23">
        <f t="shared" si="1"/>
        <v>100</v>
      </c>
      <c r="L126" s="216"/>
      <c r="M126" s="218"/>
      <c r="N126" s="242"/>
      <c r="O126" s="221"/>
    </row>
    <row r="127" spans="1:15" ht="31.5" x14ac:dyDescent="0.25">
      <c r="A127" s="211"/>
      <c r="B127" s="239"/>
      <c r="C127" s="213"/>
      <c r="D127" s="214"/>
      <c r="E127" s="215"/>
      <c r="F127" s="21" t="s">
        <v>26</v>
      </c>
      <c r="G127" s="22" t="s">
        <v>93</v>
      </c>
      <c r="H127" s="15"/>
      <c r="I127" s="10">
        <v>18269</v>
      </c>
      <c r="J127" s="10">
        <v>17162</v>
      </c>
      <c r="K127" s="23">
        <f t="shared" si="1"/>
        <v>93.940555038589963</v>
      </c>
      <c r="L127" s="23">
        <f>K127</f>
        <v>93.940555038589963</v>
      </c>
      <c r="M127" s="218"/>
      <c r="N127" s="242"/>
      <c r="O127" s="221"/>
    </row>
    <row r="128" spans="1:15" ht="36" hidden="1" customHeight="1" x14ac:dyDescent="0.25">
      <c r="A128" s="211">
        <v>32</v>
      </c>
      <c r="B128" s="239"/>
      <c r="C128" s="212" t="s">
        <v>96</v>
      </c>
      <c r="D128" s="214" t="s">
        <v>97</v>
      </c>
      <c r="E128" s="215" t="s">
        <v>19</v>
      </c>
      <c r="F128" s="21" t="s">
        <v>20</v>
      </c>
      <c r="G128" s="22" t="s">
        <v>90</v>
      </c>
      <c r="H128" s="9" t="s">
        <v>22</v>
      </c>
      <c r="I128" s="10"/>
      <c r="J128" s="10"/>
      <c r="K128" s="23" t="e">
        <f t="shared" ref="K128:K147" si="2">IF(J128/I128*100&gt;100,100,J128/I128*100)</f>
        <v>#DIV/0!</v>
      </c>
      <c r="L128" s="216" t="e">
        <f>(K128+K129+K130)/3</f>
        <v>#DIV/0!</v>
      </c>
      <c r="M128" s="217" t="e">
        <f>(L128+L131)/2</f>
        <v>#DIV/0!</v>
      </c>
      <c r="N128" s="242"/>
      <c r="O128" s="221"/>
    </row>
    <row r="129" spans="1:15" ht="83.25" hidden="1" customHeight="1" x14ac:dyDescent="0.25">
      <c r="A129" s="211"/>
      <c r="B129" s="239"/>
      <c r="C129" s="213"/>
      <c r="D129" s="214"/>
      <c r="E129" s="215"/>
      <c r="F129" s="21" t="s">
        <v>20</v>
      </c>
      <c r="G129" s="22" t="s">
        <v>91</v>
      </c>
      <c r="H129" s="9" t="s">
        <v>22</v>
      </c>
      <c r="I129" s="10"/>
      <c r="J129" s="10"/>
      <c r="K129" s="23" t="e">
        <f t="shared" si="2"/>
        <v>#DIV/0!</v>
      </c>
      <c r="L129" s="216"/>
      <c r="M129" s="218"/>
      <c r="N129" s="242"/>
      <c r="O129" s="221"/>
    </row>
    <row r="130" spans="1:15" ht="66" hidden="1" customHeight="1" x14ac:dyDescent="0.25">
      <c r="A130" s="211"/>
      <c r="B130" s="239"/>
      <c r="C130" s="213"/>
      <c r="D130" s="214"/>
      <c r="E130" s="215"/>
      <c r="F130" s="21" t="s">
        <v>20</v>
      </c>
      <c r="G130" s="22" t="s">
        <v>92</v>
      </c>
      <c r="H130" s="9" t="s">
        <v>22</v>
      </c>
      <c r="I130" s="10"/>
      <c r="J130" s="10"/>
      <c r="K130" s="23" t="e">
        <f t="shared" si="2"/>
        <v>#DIV/0!</v>
      </c>
      <c r="L130" s="216"/>
      <c r="M130" s="218"/>
      <c r="N130" s="242"/>
      <c r="O130" s="221"/>
    </row>
    <row r="131" spans="1:15" ht="31.5" hidden="1" x14ac:dyDescent="0.25">
      <c r="A131" s="211"/>
      <c r="B131" s="239"/>
      <c r="C131" s="213"/>
      <c r="D131" s="214"/>
      <c r="E131" s="215"/>
      <c r="F131" s="21" t="s">
        <v>26</v>
      </c>
      <c r="G131" s="22" t="s">
        <v>93</v>
      </c>
      <c r="H131" s="15"/>
      <c r="I131" s="10"/>
      <c r="J131" s="10"/>
      <c r="K131" s="23" t="e">
        <f t="shared" si="2"/>
        <v>#DIV/0!</v>
      </c>
      <c r="L131" s="23" t="e">
        <f>K131</f>
        <v>#DIV/0!</v>
      </c>
      <c r="M131" s="218"/>
      <c r="N131" s="242"/>
      <c r="O131" s="221"/>
    </row>
    <row r="132" spans="1:15" ht="84" hidden="1" customHeight="1" x14ac:dyDescent="0.25">
      <c r="A132" s="211">
        <v>33</v>
      </c>
      <c r="B132" s="239"/>
      <c r="C132" s="212" t="s">
        <v>98</v>
      </c>
      <c r="D132" s="214" t="s">
        <v>99</v>
      </c>
      <c r="E132" s="215" t="s">
        <v>19</v>
      </c>
      <c r="F132" s="21" t="s">
        <v>20</v>
      </c>
      <c r="G132" s="22" t="s">
        <v>90</v>
      </c>
      <c r="H132" s="9" t="s">
        <v>22</v>
      </c>
      <c r="I132" s="10"/>
      <c r="J132" s="10"/>
      <c r="K132" s="23" t="e">
        <f t="shared" si="2"/>
        <v>#DIV/0!</v>
      </c>
      <c r="L132" s="216" t="e">
        <f>(K132+K133+K134)/3</f>
        <v>#DIV/0!</v>
      </c>
      <c r="M132" s="217" t="e">
        <f>(L132+L135)/2</f>
        <v>#DIV/0!</v>
      </c>
      <c r="N132" s="242"/>
      <c r="O132" s="221"/>
    </row>
    <row r="133" spans="1:15" ht="85.5" hidden="1" customHeight="1" x14ac:dyDescent="0.25">
      <c r="A133" s="211"/>
      <c r="B133" s="239"/>
      <c r="C133" s="213"/>
      <c r="D133" s="214"/>
      <c r="E133" s="215"/>
      <c r="F133" s="21" t="s">
        <v>20</v>
      </c>
      <c r="G133" s="22" t="s">
        <v>91</v>
      </c>
      <c r="H133" s="9" t="s">
        <v>22</v>
      </c>
      <c r="I133" s="10"/>
      <c r="J133" s="10"/>
      <c r="K133" s="23" t="e">
        <f t="shared" si="2"/>
        <v>#DIV/0!</v>
      </c>
      <c r="L133" s="216"/>
      <c r="M133" s="218"/>
      <c r="N133" s="242"/>
      <c r="O133" s="221"/>
    </row>
    <row r="134" spans="1:15" ht="69.75" hidden="1" customHeight="1" x14ac:dyDescent="0.25">
      <c r="A134" s="211"/>
      <c r="B134" s="239"/>
      <c r="C134" s="213"/>
      <c r="D134" s="214"/>
      <c r="E134" s="215"/>
      <c r="F134" s="21" t="s">
        <v>20</v>
      </c>
      <c r="G134" s="22" t="s">
        <v>92</v>
      </c>
      <c r="H134" s="9" t="s">
        <v>22</v>
      </c>
      <c r="I134" s="10"/>
      <c r="J134" s="10"/>
      <c r="K134" s="23" t="e">
        <f t="shared" si="2"/>
        <v>#DIV/0!</v>
      </c>
      <c r="L134" s="216"/>
      <c r="M134" s="218"/>
      <c r="N134" s="242"/>
      <c r="O134" s="221"/>
    </row>
    <row r="135" spans="1:15" ht="31.5" hidden="1" x14ac:dyDescent="0.25">
      <c r="A135" s="211"/>
      <c r="B135" s="239"/>
      <c r="C135" s="213"/>
      <c r="D135" s="214"/>
      <c r="E135" s="215"/>
      <c r="F135" s="21" t="s">
        <v>26</v>
      </c>
      <c r="G135" s="22" t="s">
        <v>93</v>
      </c>
      <c r="H135" s="15"/>
      <c r="I135" s="10"/>
      <c r="J135" s="10"/>
      <c r="K135" s="23" t="e">
        <f t="shared" si="2"/>
        <v>#DIV/0!</v>
      </c>
      <c r="L135" s="23" t="e">
        <f>K135</f>
        <v>#DIV/0!</v>
      </c>
      <c r="M135" s="218"/>
      <c r="N135" s="242"/>
      <c r="O135" s="221"/>
    </row>
    <row r="136" spans="1:15" ht="82.5" hidden="1" customHeight="1" x14ac:dyDescent="0.25">
      <c r="A136" s="211">
        <v>34</v>
      </c>
      <c r="B136" s="239"/>
      <c r="C136" s="212" t="s">
        <v>100</v>
      </c>
      <c r="D136" s="214" t="s">
        <v>101</v>
      </c>
      <c r="E136" s="215" t="s">
        <v>19</v>
      </c>
      <c r="F136" s="21" t="s">
        <v>20</v>
      </c>
      <c r="G136" s="22" t="s">
        <v>90</v>
      </c>
      <c r="H136" s="9" t="s">
        <v>22</v>
      </c>
      <c r="I136" s="10"/>
      <c r="J136" s="10"/>
      <c r="K136" s="23" t="e">
        <f t="shared" si="2"/>
        <v>#DIV/0!</v>
      </c>
      <c r="L136" s="216" t="e">
        <f>(K136+K137+K138)/3</f>
        <v>#DIV/0!</v>
      </c>
      <c r="M136" s="217" t="e">
        <f>(L136+L139)/2</f>
        <v>#DIV/0!</v>
      </c>
      <c r="N136" s="242"/>
      <c r="O136" s="221"/>
    </row>
    <row r="137" spans="1:15" ht="85.5" hidden="1" customHeight="1" x14ac:dyDescent="0.25">
      <c r="A137" s="211"/>
      <c r="B137" s="239"/>
      <c r="C137" s="213"/>
      <c r="D137" s="214"/>
      <c r="E137" s="215"/>
      <c r="F137" s="21" t="s">
        <v>20</v>
      </c>
      <c r="G137" s="22" t="s">
        <v>91</v>
      </c>
      <c r="H137" s="9" t="s">
        <v>22</v>
      </c>
      <c r="I137" s="10"/>
      <c r="J137" s="10"/>
      <c r="K137" s="23" t="e">
        <f t="shared" si="2"/>
        <v>#DIV/0!</v>
      </c>
      <c r="L137" s="216"/>
      <c r="M137" s="218"/>
      <c r="N137" s="242"/>
      <c r="O137" s="221"/>
    </row>
    <row r="138" spans="1:15" ht="68.25" hidden="1" customHeight="1" x14ac:dyDescent="0.25">
      <c r="A138" s="211"/>
      <c r="B138" s="239"/>
      <c r="C138" s="213"/>
      <c r="D138" s="214"/>
      <c r="E138" s="215"/>
      <c r="F138" s="21" t="s">
        <v>20</v>
      </c>
      <c r="G138" s="22" t="s">
        <v>92</v>
      </c>
      <c r="H138" s="9" t="s">
        <v>22</v>
      </c>
      <c r="I138" s="10"/>
      <c r="J138" s="10"/>
      <c r="K138" s="23" t="e">
        <f t="shared" si="2"/>
        <v>#DIV/0!</v>
      </c>
      <c r="L138" s="216"/>
      <c r="M138" s="218"/>
      <c r="N138" s="242"/>
      <c r="O138" s="221"/>
    </row>
    <row r="139" spans="1:15" ht="31.5" hidden="1" x14ac:dyDescent="0.25">
      <c r="A139" s="211"/>
      <c r="B139" s="239"/>
      <c r="C139" s="213"/>
      <c r="D139" s="214"/>
      <c r="E139" s="215"/>
      <c r="F139" s="21" t="s">
        <v>26</v>
      </c>
      <c r="G139" s="22" t="s">
        <v>93</v>
      </c>
      <c r="H139" s="15"/>
      <c r="I139" s="10"/>
      <c r="J139" s="10"/>
      <c r="K139" s="23" t="e">
        <f t="shared" si="2"/>
        <v>#DIV/0!</v>
      </c>
      <c r="L139" s="23" t="e">
        <f>K139</f>
        <v>#DIV/0!</v>
      </c>
      <c r="M139" s="218"/>
      <c r="N139" s="242"/>
      <c r="O139" s="221"/>
    </row>
    <row r="140" spans="1:15" ht="80.25" customHeight="1" x14ac:dyDescent="0.25">
      <c r="A140" s="211">
        <v>12</v>
      </c>
      <c r="B140" s="239"/>
      <c r="C140" s="212" t="s">
        <v>102</v>
      </c>
      <c r="D140" s="214" t="s">
        <v>103</v>
      </c>
      <c r="E140" s="215" t="s">
        <v>19</v>
      </c>
      <c r="F140" s="21" t="s">
        <v>20</v>
      </c>
      <c r="G140" s="22" t="s">
        <v>90</v>
      </c>
      <c r="H140" s="9" t="s">
        <v>22</v>
      </c>
      <c r="I140" s="10">
        <v>36</v>
      </c>
      <c r="J140" s="10">
        <v>40.6</v>
      </c>
      <c r="K140" s="23">
        <f t="shared" si="2"/>
        <v>100</v>
      </c>
      <c r="L140" s="216">
        <f>(K140+K141+K142)/3</f>
        <v>100</v>
      </c>
      <c r="M140" s="217">
        <f>(L140+L143)/2</f>
        <v>96.5380859375</v>
      </c>
      <c r="N140" s="243"/>
      <c r="O140" s="221"/>
    </row>
    <row r="141" spans="1:15" ht="80.25" customHeight="1" x14ac:dyDescent="0.25">
      <c r="A141" s="211"/>
      <c r="B141" s="239"/>
      <c r="C141" s="213"/>
      <c r="D141" s="214"/>
      <c r="E141" s="215"/>
      <c r="F141" s="21" t="s">
        <v>20</v>
      </c>
      <c r="G141" s="22" t="s">
        <v>91</v>
      </c>
      <c r="H141" s="9" t="s">
        <v>22</v>
      </c>
      <c r="I141" s="10">
        <v>2</v>
      </c>
      <c r="J141" s="10">
        <v>4.5</v>
      </c>
      <c r="K141" s="23">
        <f t="shared" si="2"/>
        <v>100</v>
      </c>
      <c r="L141" s="216"/>
      <c r="M141" s="218"/>
      <c r="N141" s="243"/>
      <c r="O141" s="221"/>
    </row>
    <row r="142" spans="1:15" ht="72" customHeight="1" x14ac:dyDescent="0.25">
      <c r="A142" s="211"/>
      <c r="B142" s="239"/>
      <c r="C142" s="213"/>
      <c r="D142" s="214"/>
      <c r="E142" s="215"/>
      <c r="F142" s="21" t="s">
        <v>20</v>
      </c>
      <c r="G142" s="22" t="s">
        <v>92</v>
      </c>
      <c r="H142" s="9" t="s">
        <v>22</v>
      </c>
      <c r="I142" s="10">
        <v>70</v>
      </c>
      <c r="J142" s="10">
        <v>88.6</v>
      </c>
      <c r="K142" s="23">
        <f t="shared" si="2"/>
        <v>100</v>
      </c>
      <c r="L142" s="216"/>
      <c r="M142" s="218"/>
      <c r="N142" s="243"/>
      <c r="O142" s="221"/>
    </row>
    <row r="143" spans="1:15" ht="31.5" x14ac:dyDescent="0.25">
      <c r="A143" s="211"/>
      <c r="B143" s="239"/>
      <c r="C143" s="213"/>
      <c r="D143" s="214"/>
      <c r="E143" s="215"/>
      <c r="F143" s="21" t="s">
        <v>26</v>
      </c>
      <c r="G143" s="22" t="s">
        <v>93</v>
      </c>
      <c r="H143" s="15"/>
      <c r="I143" s="10">
        <v>51200</v>
      </c>
      <c r="J143" s="10">
        <v>47655</v>
      </c>
      <c r="K143" s="23">
        <f t="shared" si="2"/>
        <v>93.076171875</v>
      </c>
      <c r="L143" s="23">
        <f>K143</f>
        <v>93.076171875</v>
      </c>
      <c r="M143" s="218"/>
      <c r="N143" s="243"/>
      <c r="O143" s="221"/>
    </row>
    <row r="144" spans="1:15" ht="80.25" hidden="1" customHeight="1" x14ac:dyDescent="0.25">
      <c r="A144" s="211">
        <v>36</v>
      </c>
      <c r="B144" s="239"/>
      <c r="C144" s="212" t="s">
        <v>104</v>
      </c>
      <c r="D144" s="214" t="s">
        <v>105</v>
      </c>
      <c r="E144" s="215" t="s">
        <v>19</v>
      </c>
      <c r="F144" s="21" t="s">
        <v>20</v>
      </c>
      <c r="G144" s="22" t="s">
        <v>90</v>
      </c>
      <c r="H144" s="9" t="s">
        <v>22</v>
      </c>
      <c r="I144" s="10"/>
      <c r="J144" s="10"/>
      <c r="K144" s="23" t="e">
        <f t="shared" si="2"/>
        <v>#DIV/0!</v>
      </c>
      <c r="L144" s="216" t="e">
        <f>(K144+K145+K146)/3</f>
        <v>#DIV/0!</v>
      </c>
      <c r="M144" s="217" t="e">
        <f>(L144+L147)/2</f>
        <v>#DIV/0!</v>
      </c>
      <c r="N144" s="243"/>
      <c r="O144" s="221"/>
    </row>
    <row r="145" spans="1:15" ht="84.75" hidden="1" customHeight="1" x14ac:dyDescent="0.25">
      <c r="A145" s="211"/>
      <c r="B145" s="239"/>
      <c r="C145" s="213"/>
      <c r="D145" s="214"/>
      <c r="E145" s="215"/>
      <c r="F145" s="21" t="s">
        <v>20</v>
      </c>
      <c r="G145" s="22" t="s">
        <v>91</v>
      </c>
      <c r="H145" s="9" t="s">
        <v>22</v>
      </c>
      <c r="I145" s="10"/>
      <c r="J145" s="10"/>
      <c r="K145" s="23" t="e">
        <f t="shared" si="2"/>
        <v>#DIV/0!</v>
      </c>
      <c r="L145" s="216"/>
      <c r="M145" s="218"/>
      <c r="N145" s="243"/>
      <c r="O145" s="221"/>
    </row>
    <row r="146" spans="1:15" ht="71.25" hidden="1" customHeight="1" x14ac:dyDescent="0.25">
      <c r="A146" s="211"/>
      <c r="B146" s="239"/>
      <c r="C146" s="213"/>
      <c r="D146" s="214"/>
      <c r="E146" s="215"/>
      <c r="F146" s="21" t="s">
        <v>20</v>
      </c>
      <c r="G146" s="22" t="s">
        <v>92</v>
      </c>
      <c r="H146" s="9" t="s">
        <v>22</v>
      </c>
      <c r="I146" s="10"/>
      <c r="J146" s="10"/>
      <c r="K146" s="23" t="e">
        <f t="shared" si="2"/>
        <v>#DIV/0!</v>
      </c>
      <c r="L146" s="216"/>
      <c r="M146" s="218"/>
      <c r="N146" s="243"/>
      <c r="O146" s="221"/>
    </row>
    <row r="147" spans="1:15" ht="31.5" hidden="1" x14ac:dyDescent="0.25">
      <c r="A147" s="211"/>
      <c r="B147" s="240"/>
      <c r="C147" s="213"/>
      <c r="D147" s="214"/>
      <c r="E147" s="215"/>
      <c r="F147" s="21" t="s">
        <v>26</v>
      </c>
      <c r="G147" s="22" t="s">
        <v>93</v>
      </c>
      <c r="H147" s="24"/>
      <c r="I147" s="10"/>
      <c r="J147" s="10"/>
      <c r="K147" s="23" t="e">
        <f t="shared" si="2"/>
        <v>#DIV/0!</v>
      </c>
      <c r="L147" s="23" t="e">
        <f>K147</f>
        <v>#DIV/0!</v>
      </c>
      <c r="M147" s="218"/>
      <c r="N147" s="243"/>
      <c r="O147" s="221"/>
    </row>
    <row r="148" spans="1:15" ht="15.75" x14ac:dyDescent="0.25">
      <c r="A148" s="25"/>
      <c r="B148" s="26"/>
      <c r="C148" s="26"/>
      <c r="D148" s="27"/>
      <c r="E148" s="28"/>
      <c r="F148" s="29"/>
      <c r="G148" s="28"/>
      <c r="H148" s="28"/>
      <c r="I148" s="28"/>
      <c r="J148" s="28"/>
      <c r="K148" s="28"/>
      <c r="L148" s="28"/>
      <c r="M148" s="28"/>
      <c r="N148" s="30"/>
      <c r="O148" s="28"/>
    </row>
    <row r="149" spans="1:15" ht="15.75" x14ac:dyDescent="0.25">
      <c r="A149" s="25"/>
      <c r="B149" s="26"/>
      <c r="C149" s="26"/>
      <c r="D149" s="27"/>
      <c r="E149" s="28"/>
      <c r="F149" s="29"/>
      <c r="G149" s="28"/>
      <c r="H149" s="28"/>
      <c r="I149" s="28"/>
      <c r="J149" s="28"/>
      <c r="K149" s="28"/>
      <c r="L149" s="28"/>
      <c r="M149" s="28"/>
      <c r="N149" s="30"/>
      <c r="O149" s="28"/>
    </row>
    <row r="150" spans="1:15" ht="15.75" x14ac:dyDescent="0.25">
      <c r="A150" s="25"/>
      <c r="B150" s="26"/>
      <c r="C150" s="26"/>
      <c r="D150" s="27"/>
      <c r="E150" s="28"/>
      <c r="F150" s="29"/>
      <c r="G150" s="28"/>
      <c r="H150" s="28"/>
      <c r="I150" s="28"/>
      <c r="J150" s="28"/>
      <c r="K150" s="28"/>
      <c r="L150" s="28"/>
      <c r="M150" s="28"/>
      <c r="N150" s="30"/>
      <c r="O150" s="28"/>
    </row>
    <row r="151" spans="1:15" ht="26.25" customHeight="1" x14ac:dyDescent="0.4">
      <c r="A151" s="31"/>
      <c r="B151" s="210" t="s">
        <v>106</v>
      </c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</row>
    <row r="152" spans="1:15" ht="18" customHeight="1" x14ac:dyDescent="0.25">
      <c r="A152" s="25"/>
      <c r="B152" s="26"/>
      <c r="C152" s="26"/>
      <c r="D152" s="27"/>
      <c r="E152" s="28"/>
      <c r="F152" s="29"/>
      <c r="G152" s="28"/>
      <c r="H152" s="28"/>
      <c r="I152" s="28"/>
      <c r="J152" s="28"/>
      <c r="K152" s="28"/>
      <c r="L152" s="28"/>
      <c r="M152" s="28"/>
      <c r="N152" s="30"/>
      <c r="O152" s="28"/>
    </row>
    <row r="153" spans="1:15" ht="18" customHeight="1" x14ac:dyDescent="0.25"/>
    <row r="154" spans="1:15" ht="18" customHeight="1" x14ac:dyDescent="0.25">
      <c r="B154" s="28" t="s">
        <v>107</v>
      </c>
    </row>
    <row r="155" spans="1:15" ht="18" customHeight="1" x14ac:dyDescent="0.25">
      <c r="B155" s="28" t="s">
        <v>108</v>
      </c>
    </row>
    <row r="156" spans="1:15" ht="18" customHeight="1" x14ac:dyDescent="0.25"/>
    <row r="157" spans="1:15" ht="18" customHeight="1" x14ac:dyDescent="0.25"/>
    <row r="158" spans="1:15" ht="18" customHeight="1" x14ac:dyDescent="0.25"/>
    <row r="159" spans="1:15" ht="18" customHeight="1" x14ac:dyDescent="0.25">
      <c r="D159" s="34" t="s">
        <v>109</v>
      </c>
    </row>
    <row r="160" spans="1:15" ht="18" customHeight="1" x14ac:dyDescent="0.25"/>
  </sheetData>
  <autoFilter ref="A3:DJ3"/>
  <mergeCells count="220">
    <mergeCell ref="A8:A11"/>
    <mergeCell ref="C8:C11"/>
    <mergeCell ref="D8:D11"/>
    <mergeCell ref="E8:E11"/>
    <mergeCell ref="L8:L10"/>
    <mergeCell ref="M8:M11"/>
    <mergeCell ref="A1:O1"/>
    <mergeCell ref="A4:A7"/>
    <mergeCell ref="B4:B147"/>
    <mergeCell ref="C4:C7"/>
    <mergeCell ref="D4:D7"/>
    <mergeCell ref="E4:E7"/>
    <mergeCell ref="L4:L6"/>
    <mergeCell ref="M4:M7"/>
    <mergeCell ref="N4:N147"/>
    <mergeCell ref="O4:O147"/>
    <mergeCell ref="A16:A19"/>
    <mergeCell ref="C16:C19"/>
    <mergeCell ref="D16:D19"/>
    <mergeCell ref="E16:E19"/>
    <mergeCell ref="L16:L18"/>
    <mergeCell ref="M16:M19"/>
    <mergeCell ref="A12:A15"/>
    <mergeCell ref="C12:C15"/>
    <mergeCell ref="D12:D15"/>
    <mergeCell ref="E12:E15"/>
    <mergeCell ref="L12:L14"/>
    <mergeCell ref="M12:M15"/>
    <mergeCell ref="A24:A27"/>
    <mergeCell ref="C24:C27"/>
    <mergeCell ref="D24:D27"/>
    <mergeCell ref="E24:E27"/>
    <mergeCell ref="L24:L26"/>
    <mergeCell ref="M24:M27"/>
    <mergeCell ref="A20:A23"/>
    <mergeCell ref="C20:C23"/>
    <mergeCell ref="D20:D23"/>
    <mergeCell ref="E20:E23"/>
    <mergeCell ref="L20:L22"/>
    <mergeCell ref="M20:M23"/>
    <mergeCell ref="A32:A35"/>
    <mergeCell ref="C32:C35"/>
    <mergeCell ref="D32:D35"/>
    <mergeCell ref="E32:E35"/>
    <mergeCell ref="L32:L34"/>
    <mergeCell ref="M32:M35"/>
    <mergeCell ref="A28:A31"/>
    <mergeCell ref="C28:C31"/>
    <mergeCell ref="D28:D31"/>
    <mergeCell ref="E28:E31"/>
    <mergeCell ref="L28:L30"/>
    <mergeCell ref="M28:M31"/>
    <mergeCell ref="A40:A43"/>
    <mergeCell ref="C40:C43"/>
    <mergeCell ref="D40:D43"/>
    <mergeCell ref="E40:E43"/>
    <mergeCell ref="L40:L42"/>
    <mergeCell ref="M40:M43"/>
    <mergeCell ref="A36:A39"/>
    <mergeCell ref="C36:C39"/>
    <mergeCell ref="D36:D39"/>
    <mergeCell ref="E36:E39"/>
    <mergeCell ref="L36:L38"/>
    <mergeCell ref="M36:M39"/>
    <mergeCell ref="A48:A51"/>
    <mergeCell ref="C48:C51"/>
    <mergeCell ref="D48:D51"/>
    <mergeCell ref="E48:E51"/>
    <mergeCell ref="L48:L50"/>
    <mergeCell ref="M48:M51"/>
    <mergeCell ref="A44:A47"/>
    <mergeCell ref="C44:C47"/>
    <mergeCell ref="D44:D47"/>
    <mergeCell ref="E44:E47"/>
    <mergeCell ref="L44:L46"/>
    <mergeCell ref="M44:M47"/>
    <mergeCell ref="A56:A59"/>
    <mergeCell ref="C56:C59"/>
    <mergeCell ref="D56:D59"/>
    <mergeCell ref="E56:E59"/>
    <mergeCell ref="L56:L58"/>
    <mergeCell ref="M56:M59"/>
    <mergeCell ref="A52:A55"/>
    <mergeCell ref="C52:C55"/>
    <mergeCell ref="D52:D55"/>
    <mergeCell ref="E52:E55"/>
    <mergeCell ref="L52:L54"/>
    <mergeCell ref="M52:M55"/>
    <mergeCell ref="A60:A63"/>
    <mergeCell ref="C60:C63"/>
    <mergeCell ref="D60:D63"/>
    <mergeCell ref="L60:L62"/>
    <mergeCell ref="M60:M63"/>
    <mergeCell ref="A64:A67"/>
    <mergeCell ref="C64:C67"/>
    <mergeCell ref="D64:D67"/>
    <mergeCell ref="E64:E67"/>
    <mergeCell ref="L64:L66"/>
    <mergeCell ref="A72:A75"/>
    <mergeCell ref="C72:C75"/>
    <mergeCell ref="D72:D75"/>
    <mergeCell ref="E72:E75"/>
    <mergeCell ref="L72:L74"/>
    <mergeCell ref="M72:M75"/>
    <mergeCell ref="M64:M67"/>
    <mergeCell ref="A68:A71"/>
    <mergeCell ref="C68:C71"/>
    <mergeCell ref="D68:D71"/>
    <mergeCell ref="E68:E71"/>
    <mergeCell ref="L68:L70"/>
    <mergeCell ref="M68:M71"/>
    <mergeCell ref="A80:A83"/>
    <mergeCell ref="C80:C83"/>
    <mergeCell ref="D80:D83"/>
    <mergeCell ref="E80:E83"/>
    <mergeCell ref="L80:L82"/>
    <mergeCell ref="M80:M83"/>
    <mergeCell ref="A76:A79"/>
    <mergeCell ref="C76:C79"/>
    <mergeCell ref="D76:D79"/>
    <mergeCell ref="E76:E79"/>
    <mergeCell ref="L76:L78"/>
    <mergeCell ref="M76:M79"/>
    <mergeCell ref="A88:A91"/>
    <mergeCell ref="C88:C91"/>
    <mergeCell ref="D88:D91"/>
    <mergeCell ref="E88:E91"/>
    <mergeCell ref="L88:L90"/>
    <mergeCell ref="M88:M91"/>
    <mergeCell ref="A84:A87"/>
    <mergeCell ref="C84:C87"/>
    <mergeCell ref="D84:D87"/>
    <mergeCell ref="E84:E87"/>
    <mergeCell ref="L84:L86"/>
    <mergeCell ref="M84:M87"/>
    <mergeCell ref="A96:A99"/>
    <mergeCell ref="C96:C99"/>
    <mergeCell ref="D96:D99"/>
    <mergeCell ref="E96:E99"/>
    <mergeCell ref="L96:L98"/>
    <mergeCell ref="M96:M99"/>
    <mergeCell ref="A92:A95"/>
    <mergeCell ref="C92:C95"/>
    <mergeCell ref="D92:D95"/>
    <mergeCell ref="E92:E95"/>
    <mergeCell ref="L92:L94"/>
    <mergeCell ref="M92:M95"/>
    <mergeCell ref="A104:A107"/>
    <mergeCell ref="C104:C107"/>
    <mergeCell ref="D104:D107"/>
    <mergeCell ref="E104:E107"/>
    <mergeCell ref="L104:L106"/>
    <mergeCell ref="M104:M107"/>
    <mergeCell ref="A100:A103"/>
    <mergeCell ref="C100:C103"/>
    <mergeCell ref="D100:D103"/>
    <mergeCell ref="E100:E103"/>
    <mergeCell ref="L100:L102"/>
    <mergeCell ref="M100:M103"/>
    <mergeCell ref="A112:A115"/>
    <mergeCell ref="C112:C115"/>
    <mergeCell ref="D112:D115"/>
    <mergeCell ref="E112:E115"/>
    <mergeCell ref="L112:L114"/>
    <mergeCell ref="M112:M115"/>
    <mergeCell ref="A108:A111"/>
    <mergeCell ref="C108:C111"/>
    <mergeCell ref="D108:D111"/>
    <mergeCell ref="E108:E111"/>
    <mergeCell ref="L108:L110"/>
    <mergeCell ref="M108:M111"/>
    <mergeCell ref="A120:A123"/>
    <mergeCell ref="C120:C123"/>
    <mergeCell ref="D120:D123"/>
    <mergeCell ref="E120:E123"/>
    <mergeCell ref="L120:L122"/>
    <mergeCell ref="M120:M123"/>
    <mergeCell ref="A116:A119"/>
    <mergeCell ref="C116:C119"/>
    <mergeCell ref="D116:D119"/>
    <mergeCell ref="E116:E119"/>
    <mergeCell ref="L116:L118"/>
    <mergeCell ref="M116:M119"/>
    <mergeCell ref="A128:A131"/>
    <mergeCell ref="C128:C131"/>
    <mergeCell ref="D128:D131"/>
    <mergeCell ref="E128:E131"/>
    <mergeCell ref="L128:L130"/>
    <mergeCell ref="M128:M131"/>
    <mergeCell ref="A124:A127"/>
    <mergeCell ref="C124:C127"/>
    <mergeCell ref="D124:D127"/>
    <mergeCell ref="E124:E127"/>
    <mergeCell ref="L124:L126"/>
    <mergeCell ref="M124:M127"/>
    <mergeCell ref="A136:A139"/>
    <mergeCell ref="C136:C139"/>
    <mergeCell ref="D136:D139"/>
    <mergeCell ref="E136:E139"/>
    <mergeCell ref="L136:L138"/>
    <mergeCell ref="M136:M139"/>
    <mergeCell ref="A132:A135"/>
    <mergeCell ref="C132:C135"/>
    <mergeCell ref="D132:D135"/>
    <mergeCell ref="E132:E135"/>
    <mergeCell ref="L132:L134"/>
    <mergeCell ref="M132:M135"/>
    <mergeCell ref="B151:N151"/>
    <mergeCell ref="A144:A147"/>
    <mergeCell ref="C144:C147"/>
    <mergeCell ref="D144:D147"/>
    <mergeCell ref="E144:E147"/>
    <mergeCell ref="L144:L146"/>
    <mergeCell ref="M144:M147"/>
    <mergeCell ref="A140:A143"/>
    <mergeCell ref="C140:C143"/>
    <mergeCell ref="D140:D143"/>
    <mergeCell ref="E140:E143"/>
    <mergeCell ref="L140:L142"/>
    <mergeCell ref="M140:M143"/>
  </mergeCells>
  <pageMargins left="0.23622047244094488" right="0.23622047244094488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7AAA09-ADD0-4157-BF63-ACC5F88D4CFC}"/>
</file>

<file path=customXml/itemProps2.xml><?xml version="1.0" encoding="utf-8"?>
<ds:datastoreItem xmlns:ds="http://schemas.openxmlformats.org/officeDocument/2006/customXml" ds:itemID="{C2FB8399-9714-48D6-B2DA-21789C9E0EB3}"/>
</file>

<file path=customXml/itemProps3.xml><?xml version="1.0" encoding="utf-8"?>
<ds:datastoreItem xmlns:ds="http://schemas.openxmlformats.org/officeDocument/2006/customXml" ds:itemID="{5F59C418-3F6A-4B00-B217-9CD370C40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15</vt:i4>
      </vt:variant>
    </vt:vector>
  </HeadingPairs>
  <TitlesOfParts>
    <vt:vector size="68" baseType="lpstr">
      <vt:lpstr>СШ6</vt:lpstr>
      <vt:lpstr>СШ9</vt:lpstr>
      <vt:lpstr>СШ14</vt:lpstr>
      <vt:lpstr>СШ17</vt:lpstr>
      <vt:lpstr>СШ23</vt:lpstr>
      <vt:lpstr>СШ34</vt:lpstr>
      <vt:lpstr>СШ42</vt:lpstr>
      <vt:lpstr>СШ45</vt:lpstr>
      <vt:lpstr>СШ62</vt:lpstr>
      <vt:lpstr>СШ76</vt:lpstr>
      <vt:lpstr>СШ78</vt:lpstr>
      <vt:lpstr>СШ92</vt:lpstr>
      <vt:lpstr>СШ93</vt:lpstr>
      <vt:lpstr>СШ97</vt:lpstr>
      <vt:lpstr>СШ137</vt:lpstr>
      <vt:lpstr>Гимназия 5</vt:lpstr>
      <vt:lpstr>ДОУ16</vt:lpstr>
      <vt:lpstr>ДОУ18</vt:lpstr>
      <vt:lpstr>ДОУ20</vt:lpstr>
      <vt:lpstr>ДОУ27</vt:lpstr>
      <vt:lpstr>ДОУ37</vt:lpstr>
      <vt:lpstr>ДОУ40</vt:lpstr>
      <vt:lpstr>ДОУ50</vt:lpstr>
      <vt:lpstr>ДОУ60</vt:lpstr>
      <vt:lpstr>ДОУ61</vt:lpstr>
      <vt:lpstr>ДОУ65</vt:lpstr>
      <vt:lpstr>ДОУ68</vt:lpstr>
      <vt:lpstr>ДОУ69</vt:lpstr>
      <vt:lpstr>ДОУ82</vt:lpstr>
      <vt:lpstr>ДОУ159</vt:lpstr>
      <vt:lpstr>ДОУ160</vt:lpstr>
      <vt:lpstr>ДОУ165</vt:lpstr>
      <vt:lpstr>ДОУ176</vt:lpstr>
      <vt:lpstr>ДОУ177</vt:lpstr>
      <vt:lpstr>ДОУ178</vt:lpstr>
      <vt:lpstr>ДОУ179</vt:lpstr>
      <vt:lpstr>ДОУ183</vt:lpstr>
      <vt:lpstr>ДОУ193</vt:lpstr>
      <vt:lpstr>ДОУ194</vt:lpstr>
      <vt:lpstr>ДОУ208</vt:lpstr>
      <vt:lpstr>ДОУ209</vt:lpstr>
      <vt:lpstr>ДОУ251</vt:lpstr>
      <vt:lpstr>ДОУ255</vt:lpstr>
      <vt:lpstr>ДОУ263</vt:lpstr>
      <vt:lpstr>ДОУ283</vt:lpstr>
      <vt:lpstr>ДОУ286</vt:lpstr>
      <vt:lpstr>ДОУ291</vt:lpstr>
      <vt:lpstr>ДОУ306</vt:lpstr>
      <vt:lpstr>ДОУ317</vt:lpstr>
      <vt:lpstr>ДОУ319</vt:lpstr>
      <vt:lpstr>ДОУ323</vt:lpstr>
      <vt:lpstr>Престиж</vt:lpstr>
      <vt:lpstr>Эго</vt:lpstr>
      <vt:lpstr>СШ137!Область_печати</vt:lpstr>
      <vt:lpstr>СШ14!Область_печати</vt:lpstr>
      <vt:lpstr>СШ17!Область_печати</vt:lpstr>
      <vt:lpstr>СШ23!Область_печати</vt:lpstr>
      <vt:lpstr>СШ34!Область_печати</vt:lpstr>
      <vt:lpstr>СШ42!Область_печати</vt:lpstr>
      <vt:lpstr>СШ45!Область_печати</vt:lpstr>
      <vt:lpstr>СШ6!Область_печати</vt:lpstr>
      <vt:lpstr>СШ62!Область_печати</vt:lpstr>
      <vt:lpstr>СШ76!Область_печати</vt:lpstr>
      <vt:lpstr>СШ78!Область_печати</vt:lpstr>
      <vt:lpstr>СШ9!Область_печати</vt:lpstr>
      <vt:lpstr>СШ92!Область_печати</vt:lpstr>
      <vt:lpstr>СШ93!Область_печати</vt:lpstr>
      <vt:lpstr>СШ97!Область_печати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Baranova</dc:creator>
  <cp:lastModifiedBy>Baranova</cp:lastModifiedBy>
  <dcterms:created xsi:type="dcterms:W3CDTF">2019-03-20T03:14:19Z</dcterms:created>
  <dcterms:modified xsi:type="dcterms:W3CDTF">2019-03-20T04:17:04Z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