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/>
  <bookViews>
    <workbookView xWindow="0" yWindow="0" windowWidth="23040" windowHeight="9390" activeTab="1"/>
  </bookViews>
  <sheets>
    <sheet name="Заявки по районам" sheetId="62" r:id="rId1"/>
    <sheet name="Ранжир.список" sheetId="63" r:id="rId2"/>
    <sheet name="Что отобрали" sheetId="64" r:id="rId3"/>
    <sheet name="Лист1" sheetId="65" r:id="rId4"/>
    <sheet name="ЖД" sheetId="66" r:id="rId5"/>
    <sheet name="Кир." sheetId="67" r:id="rId6"/>
    <sheet name="Лен" sheetId="68" r:id="rId7"/>
    <sheet name="Окт" sheetId="69" r:id="rId8"/>
    <sheet name="Свердл" sheetId="70" r:id="rId9"/>
    <sheet name="Совет" sheetId="71" r:id="rId10"/>
    <sheet name="Центр" sheetId="72" r:id="rId11"/>
    <sheet name="Резерв" sheetId="73" r:id="rId12"/>
  </sheets>
  <externalReferences>
    <externalReference r:id="rId13"/>
  </externalReferences>
  <definedNames>
    <definedName name="_xlnm._FilterDatabase" localSheetId="0" hidden="1">'Заявки по районам'!$A$5:$AP$147</definedName>
    <definedName name="_xlnm._FilterDatabase" localSheetId="1" hidden="1">Ранжир.список!$A$4:$AR$146</definedName>
  </definedNames>
  <calcPr calcId="145621"/>
  <pivotCaches>
    <pivotCache cacheId="172" r:id="rId14"/>
  </pivotCaches>
</workbook>
</file>

<file path=xl/calcChain.xml><?xml version="1.0" encoding="utf-8"?>
<calcChain xmlns="http://schemas.openxmlformats.org/spreadsheetml/2006/main">
  <c r="AN7" i="62" l="1"/>
  <c r="AM7" i="62" s="1"/>
  <c r="AO7" i="62"/>
  <c r="AM8" i="62"/>
  <c r="AN8" i="62"/>
  <c r="AO8" i="62"/>
  <c r="AN9" i="62"/>
  <c r="AM9" i="62" s="1"/>
  <c r="AO9" i="62"/>
  <c r="AN10" i="62"/>
  <c r="AO10" i="62"/>
  <c r="AM10" i="62" s="1"/>
  <c r="AN11" i="62"/>
  <c r="AM11" i="62" s="1"/>
  <c r="AO11" i="62"/>
  <c r="AM12" i="62"/>
  <c r="AN12" i="62"/>
  <c r="AO12" i="62"/>
  <c r="AN13" i="62"/>
  <c r="AM13" i="62" s="1"/>
  <c r="AO13" i="62"/>
  <c r="AN14" i="62"/>
  <c r="AO14" i="62"/>
  <c r="AM14" i="62" s="1"/>
  <c r="AN15" i="62"/>
  <c r="AM15" i="62" s="1"/>
  <c r="AO15" i="62"/>
  <c r="AM16" i="62"/>
  <c r="AN16" i="62"/>
  <c r="AO16" i="62"/>
  <c r="AN17" i="62"/>
  <c r="AM17" i="62" s="1"/>
  <c r="AO17" i="62"/>
  <c r="AN18" i="62"/>
  <c r="AO18" i="62"/>
  <c r="AM18" i="62" s="1"/>
  <c r="AN19" i="62"/>
  <c r="AM19" i="62" s="1"/>
  <c r="AO19" i="62"/>
  <c r="AM20" i="62"/>
  <c r="AN20" i="62"/>
  <c r="AO20" i="62"/>
  <c r="AN21" i="62"/>
  <c r="AM21" i="62" s="1"/>
  <c r="AO21" i="62"/>
  <c r="AN22" i="62"/>
  <c r="AO22" i="62"/>
  <c r="AM22" i="62" s="1"/>
  <c r="AN23" i="62"/>
  <c r="AM23" i="62" s="1"/>
  <c r="AO23" i="62"/>
  <c r="AM24" i="62"/>
  <c r="AN24" i="62"/>
  <c r="AO24" i="62"/>
  <c r="AN25" i="62"/>
  <c r="AM25" i="62" s="1"/>
  <c r="AO25" i="62"/>
  <c r="AN26" i="62"/>
  <c r="AO26" i="62"/>
  <c r="AM26" i="62" s="1"/>
  <c r="AN27" i="62"/>
  <c r="AM27" i="62" s="1"/>
  <c r="AO27" i="62"/>
  <c r="AM28" i="62"/>
  <c r="AN28" i="62"/>
  <c r="AO28" i="62"/>
  <c r="AN29" i="62"/>
  <c r="AM29" i="62" s="1"/>
  <c r="AO29" i="62"/>
  <c r="AN30" i="62"/>
  <c r="AO30" i="62"/>
  <c r="AM30" i="62" s="1"/>
  <c r="AN31" i="62"/>
  <c r="AM31" i="62" s="1"/>
  <c r="AO31" i="62"/>
  <c r="AM32" i="62"/>
  <c r="AN32" i="62"/>
  <c r="AO32" i="62"/>
  <c r="AN33" i="62"/>
  <c r="AM33" i="62" s="1"/>
  <c r="AO33" i="62"/>
  <c r="AN34" i="62"/>
  <c r="AO34" i="62"/>
  <c r="AM34" i="62" s="1"/>
  <c r="AN35" i="62"/>
  <c r="AM35" i="62" s="1"/>
  <c r="AO35" i="62"/>
  <c r="AM36" i="62"/>
  <c r="AN36" i="62"/>
  <c r="AO36" i="62"/>
  <c r="AN37" i="62"/>
  <c r="AM37" i="62" s="1"/>
  <c r="AO37" i="62"/>
  <c r="AN38" i="62"/>
  <c r="AO38" i="62"/>
  <c r="AM38" i="62" s="1"/>
  <c r="AM39" i="62"/>
  <c r="AN39" i="62"/>
  <c r="AO39" i="62"/>
  <c r="AM40" i="62"/>
  <c r="AN40" i="62"/>
  <c r="AO40" i="62"/>
  <c r="AN41" i="62"/>
  <c r="AM41" i="62" s="1"/>
  <c r="AO41" i="62"/>
  <c r="AN42" i="62"/>
  <c r="AO42" i="62"/>
  <c r="AM42" i="62" s="1"/>
  <c r="AM43" i="62"/>
  <c r="AN43" i="62"/>
  <c r="AO43" i="62"/>
  <c r="AM44" i="62"/>
  <c r="AN44" i="62"/>
  <c r="AO44" i="62"/>
  <c r="AN45" i="62"/>
  <c r="AM45" i="62" s="1"/>
  <c r="AO45" i="62"/>
  <c r="AN46" i="62"/>
  <c r="AO46" i="62"/>
  <c r="AM46" i="62" s="1"/>
  <c r="AN47" i="62"/>
  <c r="AM47" i="62" s="1"/>
  <c r="AO47" i="62"/>
  <c r="AM48" i="62"/>
  <c r="AN48" i="62"/>
  <c r="AO48" i="62"/>
  <c r="AN49" i="62"/>
  <c r="AM49" i="62" s="1"/>
  <c r="AO49" i="62"/>
  <c r="AN50" i="62"/>
  <c r="AO50" i="62"/>
  <c r="AM50" i="62" s="1"/>
  <c r="AN51" i="62"/>
  <c r="AM51" i="62" s="1"/>
  <c r="AO51" i="62"/>
  <c r="AM52" i="62"/>
  <c r="AN52" i="62"/>
  <c r="AO52" i="62"/>
  <c r="AN53" i="62"/>
  <c r="AM53" i="62" s="1"/>
  <c r="AO53" i="62"/>
  <c r="AN54" i="62"/>
  <c r="AO54" i="62"/>
  <c r="AM54" i="62" s="1"/>
  <c r="AN55" i="62"/>
  <c r="AM55" i="62" s="1"/>
  <c r="AO55" i="62"/>
  <c r="AM56" i="62"/>
  <c r="AN56" i="62"/>
  <c r="AO56" i="62"/>
  <c r="AN57" i="62"/>
  <c r="AM57" i="62" s="1"/>
  <c r="AO57" i="62"/>
  <c r="AN58" i="62"/>
  <c r="AO58" i="62"/>
  <c r="AM58" i="62" s="1"/>
  <c r="AN59" i="62"/>
  <c r="AM59" i="62" s="1"/>
  <c r="AO59" i="62"/>
  <c r="AM60" i="62"/>
  <c r="AN60" i="62"/>
  <c r="AO60" i="62"/>
  <c r="AN61" i="62"/>
  <c r="AM61" i="62" s="1"/>
  <c r="AO61" i="62"/>
  <c r="AN62" i="62"/>
  <c r="AO62" i="62"/>
  <c r="AM62" i="62" s="1"/>
  <c r="AN63" i="62"/>
  <c r="AM63" i="62" s="1"/>
  <c r="AO63" i="62"/>
  <c r="AM64" i="62"/>
  <c r="AN64" i="62"/>
  <c r="AO64" i="62"/>
  <c r="AN65" i="62"/>
  <c r="AM65" i="62" s="1"/>
  <c r="AO65" i="62"/>
  <c r="AN66" i="62"/>
  <c r="AO66" i="62"/>
  <c r="AM66" i="62" s="1"/>
  <c r="AN67" i="62"/>
  <c r="AM67" i="62" s="1"/>
  <c r="AO67" i="62"/>
  <c r="AM68" i="62"/>
  <c r="AN68" i="62"/>
  <c r="AO68" i="62"/>
  <c r="AN69" i="62"/>
  <c r="AM69" i="62" s="1"/>
  <c r="AO69" i="62"/>
  <c r="AN70" i="62"/>
  <c r="AO70" i="62"/>
  <c r="AM70" i="62" s="1"/>
  <c r="AN71" i="62"/>
  <c r="AM71" i="62" s="1"/>
  <c r="AO71" i="62"/>
  <c r="AM72" i="62"/>
  <c r="AN72" i="62"/>
  <c r="AO72" i="62"/>
  <c r="AN73" i="62"/>
  <c r="AM73" i="62" s="1"/>
  <c r="AO73" i="62"/>
  <c r="AN74" i="62"/>
  <c r="AO74" i="62"/>
  <c r="AM74" i="62" s="1"/>
  <c r="AN75" i="62"/>
  <c r="AM75" i="62" s="1"/>
  <c r="AO75" i="62"/>
  <c r="AM76" i="62"/>
  <c r="AN76" i="62"/>
  <c r="AO76" i="62"/>
  <c r="AN77" i="62"/>
  <c r="AM77" i="62" s="1"/>
  <c r="AO77" i="62"/>
  <c r="AN78" i="62"/>
  <c r="AO78" i="62"/>
  <c r="AM78" i="62" s="1"/>
  <c r="AN79" i="62"/>
  <c r="AM79" i="62" s="1"/>
  <c r="AO79" i="62"/>
  <c r="AM80" i="62"/>
  <c r="AN80" i="62"/>
  <c r="AO80" i="62"/>
  <c r="AN81" i="62"/>
  <c r="AM81" i="62" s="1"/>
  <c r="AO81" i="62"/>
  <c r="AN82" i="62"/>
  <c r="AO82" i="62"/>
  <c r="AM82" i="62" s="1"/>
  <c r="AN83" i="62"/>
  <c r="AM83" i="62" s="1"/>
  <c r="AO83" i="62"/>
  <c r="AM84" i="62"/>
  <c r="AN84" i="62"/>
  <c r="AO84" i="62"/>
  <c r="AN85" i="62"/>
  <c r="AM85" i="62" s="1"/>
  <c r="AO85" i="62"/>
  <c r="AN86" i="62"/>
  <c r="AO86" i="62"/>
  <c r="AM86" i="62" s="1"/>
  <c r="AN87" i="62"/>
  <c r="AM87" i="62" s="1"/>
  <c r="AO87" i="62"/>
  <c r="AM88" i="62"/>
  <c r="AN88" i="62"/>
  <c r="AO88" i="62"/>
  <c r="AN89" i="62"/>
  <c r="AM89" i="62" s="1"/>
  <c r="AO89" i="62"/>
  <c r="AN90" i="62"/>
  <c r="AO90" i="62"/>
  <c r="AM90" i="62" s="1"/>
  <c r="AM91" i="62"/>
  <c r="AN91" i="62"/>
  <c r="AO91" i="62"/>
  <c r="AM92" i="62"/>
  <c r="AN92" i="62"/>
  <c r="AO92" i="62"/>
  <c r="AN93" i="62"/>
  <c r="AM93" i="62" s="1"/>
  <c r="AO93" i="62"/>
  <c r="AN94" i="62"/>
  <c r="AO94" i="62"/>
  <c r="AM94" i="62" s="1"/>
  <c r="AN95" i="62"/>
  <c r="AM95" i="62" s="1"/>
  <c r="AO95" i="62"/>
  <c r="AM96" i="62"/>
  <c r="AN96" i="62"/>
  <c r="AO96" i="62"/>
  <c r="AN97" i="62"/>
  <c r="AM97" i="62" s="1"/>
  <c r="AO97" i="62"/>
  <c r="AN98" i="62"/>
  <c r="AO98" i="62"/>
  <c r="AM98" i="62" s="1"/>
  <c r="AN99" i="62"/>
  <c r="AM99" i="62" s="1"/>
  <c r="AO99" i="62"/>
  <c r="AM100" i="62"/>
  <c r="AN100" i="62"/>
  <c r="AO100" i="62"/>
  <c r="AN101" i="62"/>
  <c r="AM101" i="62" s="1"/>
  <c r="AO101" i="62"/>
  <c r="AN102" i="62"/>
  <c r="AO102" i="62"/>
  <c r="AM102" i="62" s="1"/>
  <c r="AN103" i="62"/>
  <c r="AM103" i="62" s="1"/>
  <c r="AO103" i="62"/>
  <c r="AM104" i="62"/>
  <c r="AN104" i="62"/>
  <c r="AO104" i="62"/>
  <c r="AN105" i="62"/>
  <c r="AM105" i="62" s="1"/>
  <c r="AO105" i="62"/>
  <c r="AN106" i="62"/>
  <c r="AO106" i="62"/>
  <c r="AM106" i="62" s="1"/>
  <c r="AN107" i="62"/>
  <c r="AM107" i="62" s="1"/>
  <c r="AO107" i="62"/>
  <c r="AM108" i="62"/>
  <c r="AN108" i="62"/>
  <c r="AO108" i="62"/>
  <c r="AN109" i="62"/>
  <c r="AM109" i="62" s="1"/>
  <c r="AO109" i="62"/>
  <c r="AN110" i="62"/>
  <c r="AO110" i="62"/>
  <c r="AM110" i="62" s="1"/>
  <c r="AM111" i="62"/>
  <c r="AN111" i="62"/>
  <c r="AO111" i="62"/>
  <c r="AM112" i="62"/>
  <c r="AN112" i="62"/>
  <c r="AO112" i="62"/>
  <c r="AN113" i="62"/>
  <c r="AM113" i="62" s="1"/>
  <c r="AO113" i="62"/>
  <c r="AN114" i="62"/>
  <c r="AO114" i="62"/>
  <c r="AM114" i="62" s="1"/>
  <c r="AN115" i="62"/>
  <c r="AM115" i="62" s="1"/>
  <c r="AO115" i="62"/>
  <c r="AM116" i="62"/>
  <c r="AN116" i="62"/>
  <c r="AO116" i="62"/>
  <c r="AN117" i="62"/>
  <c r="AM117" i="62" s="1"/>
  <c r="AO117" i="62"/>
  <c r="AN118" i="62"/>
  <c r="AO118" i="62"/>
  <c r="AM118" i="62" s="1"/>
  <c r="AN119" i="62"/>
  <c r="AM119" i="62" s="1"/>
  <c r="AO119" i="62"/>
  <c r="AM120" i="62"/>
  <c r="AN120" i="62"/>
  <c r="AO120" i="62"/>
  <c r="AN121" i="62"/>
  <c r="AM121" i="62" s="1"/>
  <c r="AO121" i="62"/>
  <c r="AN122" i="62"/>
  <c r="AO122" i="62"/>
  <c r="AM122" i="62" s="1"/>
  <c r="AN123" i="62"/>
  <c r="AM123" i="62" s="1"/>
  <c r="AO123" i="62"/>
  <c r="AM124" i="62"/>
  <c r="AN124" i="62"/>
  <c r="AO124" i="62"/>
  <c r="AN125" i="62"/>
  <c r="AM125" i="62" s="1"/>
  <c r="AO125" i="62"/>
  <c r="AN126" i="62"/>
  <c r="AO126" i="62"/>
  <c r="AM126" i="62" s="1"/>
  <c r="AN127" i="62"/>
  <c r="AM127" i="62" s="1"/>
  <c r="AO127" i="62"/>
  <c r="AM128" i="62"/>
  <c r="AN128" i="62"/>
  <c r="AO128" i="62"/>
  <c r="AN129" i="62"/>
  <c r="AM129" i="62" s="1"/>
  <c r="AO129" i="62"/>
  <c r="AN130" i="62"/>
  <c r="AO130" i="62"/>
  <c r="AM130" i="62" s="1"/>
  <c r="AN131" i="62"/>
  <c r="AM131" i="62" s="1"/>
  <c r="AO131" i="62"/>
  <c r="AM132" i="62"/>
  <c r="AN132" i="62"/>
  <c r="AO132" i="62"/>
  <c r="AN133" i="62"/>
  <c r="AM133" i="62" s="1"/>
  <c r="AO133" i="62"/>
  <c r="AN134" i="62"/>
  <c r="AO134" i="62"/>
  <c r="AM134" i="62" s="1"/>
  <c r="AN135" i="62"/>
  <c r="AM135" i="62" s="1"/>
  <c r="AO135" i="62"/>
  <c r="AM136" i="62"/>
  <c r="AN136" i="62"/>
  <c r="AO136" i="62"/>
  <c r="AN137" i="62"/>
  <c r="AM137" i="62" s="1"/>
  <c r="AO137" i="62"/>
  <c r="AN138" i="62"/>
  <c r="AO138" i="62"/>
  <c r="AM138" i="62" s="1"/>
  <c r="AN139" i="62"/>
  <c r="AM139" i="62" s="1"/>
  <c r="AO139" i="62"/>
  <c r="AM140" i="62"/>
  <c r="AN140" i="62"/>
  <c r="AO140" i="62"/>
  <c r="AN141" i="62"/>
  <c r="AM141" i="62" s="1"/>
  <c r="AO141" i="62"/>
  <c r="AN142" i="62"/>
  <c r="AO142" i="62"/>
  <c r="AM142" i="62" s="1"/>
  <c r="AN143" i="62"/>
  <c r="AM143" i="62" s="1"/>
  <c r="AO143" i="62"/>
  <c r="AM144" i="62"/>
  <c r="AN144" i="62"/>
  <c r="AO144" i="62"/>
  <c r="AN145" i="62"/>
  <c r="AM145" i="62" s="1"/>
  <c r="AO145" i="62"/>
  <c r="AN146" i="62"/>
  <c r="AO146" i="62"/>
  <c r="AM146" i="62" s="1"/>
  <c r="AM6" i="62"/>
  <c r="AO6" i="62"/>
  <c r="AN6" i="62"/>
  <c r="AJ7" i="62"/>
  <c r="AJ8" i="62"/>
  <c r="AJ9" i="62"/>
  <c r="AJ10" i="62"/>
  <c r="AJ11" i="62"/>
  <c r="AJ12" i="62"/>
  <c r="AJ13" i="62"/>
  <c r="AJ14" i="62"/>
  <c r="AJ15" i="62"/>
  <c r="AJ16" i="62"/>
  <c r="AJ17" i="62"/>
  <c r="AJ18" i="62"/>
  <c r="AJ19" i="62"/>
  <c r="AJ20" i="62"/>
  <c r="AJ21" i="62"/>
  <c r="AJ22" i="62"/>
  <c r="AJ23" i="62"/>
  <c r="AJ24" i="62"/>
  <c r="AJ25" i="62"/>
  <c r="AJ26" i="62"/>
  <c r="AJ27" i="62"/>
  <c r="AJ28" i="62"/>
  <c r="AJ29" i="62"/>
  <c r="AJ30" i="62"/>
  <c r="AJ31" i="62"/>
  <c r="AJ32" i="62"/>
  <c r="AJ33" i="62"/>
  <c r="AJ34" i="62"/>
  <c r="AJ35" i="62"/>
  <c r="AJ36" i="62"/>
  <c r="AJ37" i="62"/>
  <c r="AJ38" i="62"/>
  <c r="AJ39" i="62"/>
  <c r="AJ40" i="62"/>
  <c r="AJ41" i="62"/>
  <c r="AJ42" i="62"/>
  <c r="AJ43" i="62"/>
  <c r="AJ44" i="62"/>
  <c r="AJ45" i="62"/>
  <c r="AJ46" i="62"/>
  <c r="AJ47" i="62"/>
  <c r="AJ48" i="62"/>
  <c r="AJ49" i="62"/>
  <c r="AJ50" i="62"/>
  <c r="AJ51" i="62"/>
  <c r="AJ52" i="62"/>
  <c r="AJ53" i="62"/>
  <c r="AJ54" i="62"/>
  <c r="AJ55" i="62"/>
  <c r="AJ56" i="62"/>
  <c r="AJ57" i="62"/>
  <c r="AJ58" i="62"/>
  <c r="AJ59" i="62"/>
  <c r="AJ60" i="62"/>
  <c r="AJ61" i="62"/>
  <c r="AJ62" i="62"/>
  <c r="AJ63" i="62"/>
  <c r="AJ64" i="62"/>
  <c r="AJ65" i="62"/>
  <c r="AJ66" i="62"/>
  <c r="AJ67" i="62"/>
  <c r="AJ68" i="62"/>
  <c r="AJ69" i="62"/>
  <c r="AJ70" i="62"/>
  <c r="AJ71" i="62"/>
  <c r="AJ72" i="62"/>
  <c r="AJ73" i="62"/>
  <c r="AJ74" i="62"/>
  <c r="AJ75" i="62"/>
  <c r="AJ76" i="62"/>
  <c r="AJ77" i="62"/>
  <c r="AJ78" i="62"/>
  <c r="AJ79" i="62"/>
  <c r="AJ80" i="62"/>
  <c r="AJ81" i="62"/>
  <c r="AJ82" i="62"/>
  <c r="AJ83" i="62"/>
  <c r="AJ84" i="62"/>
  <c r="AJ85" i="62"/>
  <c r="AJ86" i="62"/>
  <c r="AJ87" i="62"/>
  <c r="AJ88" i="62"/>
  <c r="AJ89" i="62"/>
  <c r="AJ90" i="62"/>
  <c r="AJ91" i="62"/>
  <c r="AJ92" i="62"/>
  <c r="AJ93" i="62"/>
  <c r="AJ94" i="62"/>
  <c r="AJ95" i="62"/>
  <c r="AJ96" i="62"/>
  <c r="AJ97" i="62"/>
  <c r="AJ98" i="62"/>
  <c r="AJ99" i="62"/>
  <c r="AJ100" i="62"/>
  <c r="AJ101" i="62"/>
  <c r="AJ102" i="62"/>
  <c r="AJ103" i="62"/>
  <c r="AJ104" i="62"/>
  <c r="AJ105" i="62"/>
  <c r="AJ106" i="62"/>
  <c r="AJ107" i="62"/>
  <c r="AJ108" i="62"/>
  <c r="AJ109" i="62"/>
  <c r="AJ110" i="62"/>
  <c r="AJ111" i="62"/>
  <c r="AJ112" i="62"/>
  <c r="AJ113" i="62"/>
  <c r="AJ114" i="62"/>
  <c r="AJ115" i="62"/>
  <c r="AJ116" i="62"/>
  <c r="AJ117" i="62"/>
  <c r="AJ118" i="62"/>
  <c r="AJ119" i="62"/>
  <c r="AJ120" i="62"/>
  <c r="AJ121" i="62"/>
  <c r="AJ122" i="62"/>
  <c r="AJ123" i="62"/>
  <c r="AJ124" i="62"/>
  <c r="AJ125" i="62"/>
  <c r="AJ126" i="62"/>
  <c r="AJ127" i="62"/>
  <c r="AJ128" i="62"/>
  <c r="AJ129" i="62"/>
  <c r="AJ130" i="62"/>
  <c r="AJ131" i="62"/>
  <c r="AJ132" i="62"/>
  <c r="AJ133" i="62"/>
  <c r="AJ134" i="62"/>
  <c r="AJ135" i="62"/>
  <c r="AJ136" i="62"/>
  <c r="AJ137" i="62"/>
  <c r="AJ138" i="62"/>
  <c r="AJ139" i="62"/>
  <c r="AJ140" i="62"/>
  <c r="AJ141" i="62"/>
  <c r="AJ142" i="62"/>
  <c r="AJ143" i="62"/>
  <c r="AJ144" i="62"/>
  <c r="AJ145" i="62"/>
  <c r="AJ146" i="62"/>
  <c r="AJ6" i="62"/>
  <c r="AG7" i="62"/>
  <c r="AG8" i="62"/>
  <c r="AG9" i="62"/>
  <c r="AG10" i="62"/>
  <c r="AG11" i="62"/>
  <c r="AG12" i="62"/>
  <c r="AG13" i="62"/>
  <c r="AG14" i="62"/>
  <c r="AG15" i="62"/>
  <c r="AG16" i="62"/>
  <c r="AG17" i="62"/>
  <c r="AG18" i="62"/>
  <c r="AG19" i="62"/>
  <c r="AG20" i="62"/>
  <c r="AG21" i="62"/>
  <c r="AG22" i="62"/>
  <c r="AG23" i="62"/>
  <c r="AG24" i="62"/>
  <c r="AG25" i="62"/>
  <c r="AG26" i="62"/>
  <c r="AG27" i="62"/>
  <c r="AG28" i="62"/>
  <c r="AG29" i="62"/>
  <c r="AG30" i="62"/>
  <c r="AG31" i="62"/>
  <c r="AG32" i="62"/>
  <c r="AG33" i="62"/>
  <c r="AG34" i="62"/>
  <c r="AG35" i="62"/>
  <c r="AG36" i="62"/>
  <c r="AG37" i="62"/>
  <c r="AG38" i="62"/>
  <c r="AG39" i="62"/>
  <c r="AG40" i="62"/>
  <c r="AG41" i="62"/>
  <c r="AG42" i="62"/>
  <c r="AG43" i="62"/>
  <c r="AG44" i="62"/>
  <c r="AG45" i="62"/>
  <c r="AG46" i="62"/>
  <c r="AG47" i="62"/>
  <c r="AG48" i="62"/>
  <c r="AG49" i="62"/>
  <c r="AG50" i="62"/>
  <c r="AG51" i="62"/>
  <c r="AG52" i="62"/>
  <c r="AG53" i="62"/>
  <c r="AG54" i="62"/>
  <c r="AG55" i="62"/>
  <c r="AG56" i="62"/>
  <c r="AG57" i="62"/>
  <c r="AG58" i="62"/>
  <c r="AG59" i="62"/>
  <c r="AG60" i="62"/>
  <c r="AG61" i="62"/>
  <c r="AG62" i="62"/>
  <c r="AG63" i="62"/>
  <c r="AG64" i="62"/>
  <c r="AG65" i="62"/>
  <c r="AG66" i="62"/>
  <c r="AG67" i="62"/>
  <c r="AG68" i="62"/>
  <c r="AG69" i="62"/>
  <c r="AG70" i="62"/>
  <c r="AG71" i="62"/>
  <c r="AG72" i="62"/>
  <c r="AG73" i="62"/>
  <c r="AG74" i="62"/>
  <c r="AG75" i="62"/>
  <c r="AG76" i="62"/>
  <c r="AG77" i="62"/>
  <c r="AG78" i="62"/>
  <c r="AG79" i="62"/>
  <c r="AG80" i="62"/>
  <c r="AG81" i="62"/>
  <c r="AG82" i="62"/>
  <c r="AG83" i="62"/>
  <c r="AG84" i="62"/>
  <c r="AG85" i="62"/>
  <c r="AG86" i="62"/>
  <c r="AG87" i="62"/>
  <c r="AG88" i="62"/>
  <c r="AG89" i="62"/>
  <c r="AG90" i="62"/>
  <c r="AG91" i="62"/>
  <c r="AG92" i="62"/>
  <c r="AG93" i="62"/>
  <c r="AG94" i="62"/>
  <c r="AG95" i="62"/>
  <c r="AG96" i="62"/>
  <c r="AG97" i="62"/>
  <c r="AG98" i="62"/>
  <c r="AG99" i="62"/>
  <c r="AG100" i="62"/>
  <c r="AG101" i="62"/>
  <c r="AG102" i="62"/>
  <c r="AG103" i="62"/>
  <c r="AG104" i="62"/>
  <c r="AG105" i="62"/>
  <c r="AG106" i="62"/>
  <c r="AG107" i="62"/>
  <c r="AG108" i="62"/>
  <c r="AG109" i="62"/>
  <c r="AG110" i="62"/>
  <c r="AG111" i="62"/>
  <c r="AG112" i="62"/>
  <c r="AG113" i="62"/>
  <c r="AG114" i="62"/>
  <c r="AG115" i="62"/>
  <c r="AG116" i="62"/>
  <c r="AG117" i="62"/>
  <c r="AG118" i="62"/>
  <c r="AG119" i="62"/>
  <c r="AG120" i="62"/>
  <c r="AG121" i="62"/>
  <c r="AG122" i="62"/>
  <c r="AG123" i="62"/>
  <c r="AG124" i="62"/>
  <c r="AG125" i="62"/>
  <c r="AG126" i="62"/>
  <c r="AG127" i="62"/>
  <c r="AG128" i="62"/>
  <c r="AG129" i="62"/>
  <c r="AG130" i="62"/>
  <c r="AG131" i="62"/>
  <c r="AG132" i="62"/>
  <c r="AG133" i="62"/>
  <c r="AG134" i="62"/>
  <c r="AG135" i="62"/>
  <c r="AG136" i="62"/>
  <c r="AG137" i="62"/>
  <c r="AG138" i="62"/>
  <c r="AG139" i="62"/>
  <c r="AG140" i="62"/>
  <c r="AG141" i="62"/>
  <c r="AG142" i="62"/>
  <c r="AG143" i="62"/>
  <c r="AG144" i="62"/>
  <c r="AG145" i="62"/>
  <c r="AG146" i="62"/>
  <c r="AG6" i="62"/>
  <c r="H11" i="64"/>
  <c r="G11" i="64"/>
  <c r="F11" i="64"/>
  <c r="AO70" i="63" l="1"/>
  <c r="AO106" i="63"/>
  <c r="AO107" i="63"/>
  <c r="AO63" i="63"/>
  <c r="AO73" i="63"/>
  <c r="AO62" i="63"/>
  <c r="AO61" i="63"/>
  <c r="AN145" i="63"/>
  <c r="AN130" i="63"/>
  <c r="AN131" i="63"/>
  <c r="AN132" i="63"/>
  <c r="AN133" i="63"/>
  <c r="AN134" i="63"/>
  <c r="AN135" i="63"/>
  <c r="AN136" i="63"/>
  <c r="AN137" i="63"/>
  <c r="AN138" i="63"/>
  <c r="AN139" i="63"/>
  <c r="AN140" i="63"/>
  <c r="AN141" i="63"/>
  <c r="AN129" i="63"/>
  <c r="AN125" i="63"/>
  <c r="AN124" i="63"/>
  <c r="AN119" i="63"/>
  <c r="AN120" i="63"/>
  <c r="AN118" i="63"/>
  <c r="AN106" i="63"/>
  <c r="AN59" i="63"/>
  <c r="AN105" i="63"/>
  <c r="AN107" i="63"/>
  <c r="AN63" i="63"/>
  <c r="AN57" i="63"/>
  <c r="AN73" i="63"/>
  <c r="AN69" i="63"/>
  <c r="AN62" i="63"/>
  <c r="AN40" i="63"/>
  <c r="AN56" i="63"/>
  <c r="AN61" i="63"/>
  <c r="AN41" i="63"/>
  <c r="AN36" i="63"/>
  <c r="AN32" i="63"/>
  <c r="AN31" i="63"/>
  <c r="AN24" i="63"/>
  <c r="AN58" i="63"/>
  <c r="AN70" i="63"/>
  <c r="AN98" i="63"/>
  <c r="E11" i="64"/>
  <c r="D11" i="64"/>
  <c r="C11" i="64"/>
  <c r="A9" i="64"/>
  <c r="A10" i="64" s="1"/>
  <c r="AL146" i="63"/>
  <c r="AK146" i="63"/>
  <c r="AI146" i="63"/>
  <c r="AH146" i="63"/>
  <c r="AJ106" i="63"/>
  <c r="AR106" i="63" s="1"/>
  <c r="AG106" i="63"/>
  <c r="AF106" i="63"/>
  <c r="AJ107" i="63"/>
  <c r="AR107" i="63" s="1"/>
  <c r="AG107" i="63"/>
  <c r="AQ107" i="63" s="1"/>
  <c r="AF107" i="63"/>
  <c r="AJ73" i="63"/>
  <c r="AR73" i="63" s="1"/>
  <c r="AG73" i="63"/>
  <c r="AQ73" i="63" s="1"/>
  <c r="AF73" i="63"/>
  <c r="AJ62" i="63"/>
  <c r="AR62" i="63" s="1"/>
  <c r="AG62" i="63"/>
  <c r="AQ62" i="63" s="1"/>
  <c r="AF62" i="63"/>
  <c r="AJ63" i="63"/>
  <c r="AR63" i="63" s="1"/>
  <c r="AG63" i="63"/>
  <c r="AQ63" i="63" s="1"/>
  <c r="AF63" i="63"/>
  <c r="AO64" i="63"/>
  <c r="AN64" i="63"/>
  <c r="AJ64" i="63"/>
  <c r="AR64" i="63" s="1"/>
  <c r="AG64" i="63"/>
  <c r="AF64" i="63"/>
  <c r="AO88" i="63"/>
  <c r="AN88" i="63"/>
  <c r="AJ88" i="63"/>
  <c r="AR88" i="63" s="1"/>
  <c r="AG88" i="63"/>
  <c r="AF88" i="63"/>
  <c r="AJ61" i="63"/>
  <c r="AR61" i="63" s="1"/>
  <c r="AG61" i="63"/>
  <c r="AQ61" i="63" s="1"/>
  <c r="AF61" i="63"/>
  <c r="AO27" i="63"/>
  <c r="AN27" i="63"/>
  <c r="AJ27" i="63"/>
  <c r="AG27" i="63"/>
  <c r="AQ27" i="63" s="1"/>
  <c r="AF27" i="63"/>
  <c r="AM64" i="63" l="1"/>
  <c r="AO146" i="63"/>
  <c r="AG146" i="63"/>
  <c r="AM106" i="63"/>
  <c r="AM27" i="63"/>
  <c r="AQ106" i="63"/>
  <c r="AJ146" i="63"/>
  <c r="AN146" i="63"/>
  <c r="AM63" i="63"/>
  <c r="AM88" i="63"/>
  <c r="AM73" i="63"/>
  <c r="AM107" i="63"/>
  <c r="AM62" i="63"/>
  <c r="AQ64" i="63"/>
  <c r="AQ88" i="63"/>
  <c r="AM61" i="63"/>
  <c r="AF7" i="63"/>
  <c r="AF44" i="63"/>
  <c r="AF60" i="63"/>
  <c r="AF12" i="63"/>
  <c r="AF109" i="63"/>
  <c r="AF13" i="63"/>
  <c r="AF100" i="63"/>
  <c r="AF76" i="63"/>
  <c r="AF78" i="63"/>
  <c r="AF116" i="63"/>
  <c r="AF29" i="63"/>
  <c r="AF33" i="63"/>
  <c r="AF30" i="63"/>
  <c r="AF43" i="63"/>
  <c r="AF90" i="63"/>
  <c r="AF14" i="63"/>
  <c r="AF16" i="63"/>
  <c r="AF103" i="63"/>
  <c r="AF104" i="63"/>
  <c r="AF17" i="63"/>
  <c r="AF18" i="63"/>
  <c r="AF19" i="63"/>
  <c r="AF20" i="63"/>
  <c r="AF114" i="63"/>
  <c r="AF115" i="63"/>
  <c r="AF82" i="63"/>
  <c r="AF24" i="63"/>
  <c r="AF25" i="63"/>
  <c r="AF26" i="63"/>
  <c r="AF28" i="63"/>
  <c r="AF77" i="63"/>
  <c r="AF75" i="63"/>
  <c r="AF45" i="63"/>
  <c r="AF31" i="63"/>
  <c r="AF32" i="63"/>
  <c r="AF71" i="63"/>
  <c r="AF84" i="63"/>
  <c r="AF127" i="63"/>
  <c r="AF113" i="63"/>
  <c r="AF36" i="63"/>
  <c r="AF83" i="63"/>
  <c r="AF108" i="63"/>
  <c r="AF122" i="63"/>
  <c r="AF38" i="63"/>
  <c r="AF41" i="63"/>
  <c r="AF112" i="63"/>
  <c r="AF42" i="63"/>
  <c r="AF51" i="63"/>
  <c r="AF52" i="63"/>
  <c r="AF53" i="63"/>
  <c r="AF54" i="63"/>
  <c r="AF55" i="63"/>
  <c r="AF72" i="63"/>
  <c r="AF65" i="63"/>
  <c r="AF40" i="63"/>
  <c r="AF96" i="63"/>
  <c r="AF68" i="63"/>
  <c r="AF97" i="63"/>
  <c r="AF69" i="63"/>
  <c r="AF126" i="63"/>
  <c r="AF111" i="63"/>
  <c r="AF37" i="63"/>
  <c r="AF74" i="63"/>
  <c r="AF57" i="63"/>
  <c r="AF56" i="63"/>
  <c r="AF110" i="63"/>
  <c r="AF58" i="63"/>
  <c r="AF98" i="63"/>
  <c r="AF70" i="63"/>
  <c r="AF121" i="63"/>
  <c r="AF59" i="63"/>
  <c r="AF105" i="63"/>
  <c r="AF118" i="63"/>
  <c r="AF117" i="63"/>
  <c r="AF120" i="63"/>
  <c r="AF119" i="63"/>
  <c r="AF124" i="63"/>
  <c r="AF125" i="63"/>
  <c r="AF128" i="63"/>
  <c r="AF129" i="63"/>
  <c r="AF130" i="63"/>
  <c r="AF131" i="63"/>
  <c r="AF132" i="63"/>
  <c r="AF133" i="63"/>
  <c r="AF142" i="63"/>
  <c r="AF143" i="63"/>
  <c r="AF134" i="63"/>
  <c r="AF135" i="63"/>
  <c r="AF136" i="63"/>
  <c r="AF137" i="63"/>
  <c r="AF138" i="63"/>
  <c r="AF139" i="63"/>
  <c r="AF140" i="63"/>
  <c r="AF141" i="63"/>
  <c r="AF145" i="63"/>
  <c r="AF22" i="63"/>
  <c r="AF35" i="63"/>
  <c r="AF81" i="63"/>
  <c r="AF5" i="63"/>
  <c r="AF80" i="63"/>
  <c r="AF46" i="63"/>
  <c r="AF8" i="63"/>
  <c r="AF9" i="63"/>
  <c r="AF93" i="63"/>
  <c r="AF47" i="63"/>
  <c r="AF94" i="63"/>
  <c r="AF67" i="63"/>
  <c r="AF15" i="63"/>
  <c r="AF95" i="63"/>
  <c r="AF102" i="63"/>
  <c r="AF6" i="63"/>
  <c r="AF87" i="63"/>
  <c r="AF86" i="63"/>
  <c r="AF79" i="63"/>
  <c r="AF91" i="63"/>
  <c r="AF48" i="63"/>
  <c r="AF92" i="63"/>
  <c r="AF11" i="63"/>
  <c r="AF85" i="63"/>
  <c r="AF10" i="63"/>
  <c r="AF21" i="63"/>
  <c r="AF34" i="63"/>
  <c r="AF123" i="63"/>
  <c r="AF101" i="63"/>
  <c r="AF89" i="63"/>
  <c r="AM146" i="63" l="1"/>
  <c r="AO20" i="63"/>
  <c r="AN20" i="63"/>
  <c r="AJ20" i="63"/>
  <c r="AG20" i="63"/>
  <c r="AO14" i="63"/>
  <c r="AN14" i="63"/>
  <c r="AJ14" i="63"/>
  <c r="AG14" i="63"/>
  <c r="AO33" i="63"/>
  <c r="AN33" i="63"/>
  <c r="AJ33" i="63"/>
  <c r="AG33" i="63"/>
  <c r="AO16" i="63"/>
  <c r="AN16" i="63"/>
  <c r="AJ16" i="63"/>
  <c r="AG16" i="63"/>
  <c r="AO6" i="63"/>
  <c r="AN6" i="63"/>
  <c r="AJ6" i="63"/>
  <c r="AG6" i="63"/>
  <c r="AO145" i="63"/>
  <c r="AJ145" i="63"/>
  <c r="AG145" i="63"/>
  <c r="AO141" i="63"/>
  <c r="AJ141" i="63"/>
  <c r="AG141" i="63"/>
  <c r="AO140" i="63"/>
  <c r="AJ140" i="63"/>
  <c r="AG140" i="63"/>
  <c r="AQ140" i="63" s="1"/>
  <c r="AO139" i="63"/>
  <c r="AJ139" i="63"/>
  <c r="AG139" i="63"/>
  <c r="AQ139" i="63" s="1"/>
  <c r="AO138" i="63"/>
  <c r="AJ138" i="63"/>
  <c r="AG138" i="63"/>
  <c r="AO134" i="63"/>
  <c r="AJ134" i="63"/>
  <c r="AG134" i="63"/>
  <c r="AO135" i="63"/>
  <c r="AJ135" i="63"/>
  <c r="AG135" i="63"/>
  <c r="AO137" i="63"/>
  <c r="AJ137" i="63"/>
  <c r="AG137" i="63"/>
  <c r="AO136" i="63"/>
  <c r="AJ136" i="63"/>
  <c r="AG136" i="63"/>
  <c r="AO133" i="63"/>
  <c r="AJ133" i="63"/>
  <c r="AG133" i="63"/>
  <c r="AO132" i="63"/>
  <c r="AJ132" i="63"/>
  <c r="AG132" i="63"/>
  <c r="AQ132" i="63" s="1"/>
  <c r="AO131" i="63"/>
  <c r="AJ131" i="63"/>
  <c r="AG131" i="63"/>
  <c r="AQ131" i="63" s="1"/>
  <c r="AO130" i="63"/>
  <c r="AJ130" i="63"/>
  <c r="AG130" i="63"/>
  <c r="AO129" i="63"/>
  <c r="AJ129" i="63"/>
  <c r="AG129" i="63"/>
  <c r="AO125" i="63"/>
  <c r="AJ125" i="63"/>
  <c r="AG125" i="63"/>
  <c r="AQ125" i="63" s="1"/>
  <c r="AO124" i="63"/>
  <c r="AJ124" i="63"/>
  <c r="AG124" i="63"/>
  <c r="AQ124" i="63" s="1"/>
  <c r="AO119" i="63"/>
  <c r="AJ119" i="63"/>
  <c r="AG119" i="63"/>
  <c r="AO120" i="63"/>
  <c r="AJ120" i="63"/>
  <c r="AG120" i="63"/>
  <c r="AO118" i="63"/>
  <c r="AJ118" i="63"/>
  <c r="AG118" i="63"/>
  <c r="AO105" i="63"/>
  <c r="AJ105" i="63"/>
  <c r="AG105" i="63"/>
  <c r="AO59" i="63"/>
  <c r="AJ59" i="63"/>
  <c r="AG59" i="63"/>
  <c r="AJ70" i="63"/>
  <c r="AG70" i="63"/>
  <c r="AO98" i="63"/>
  <c r="AJ98" i="63"/>
  <c r="AG98" i="63"/>
  <c r="AO58" i="63"/>
  <c r="AJ58" i="63"/>
  <c r="AG58" i="63"/>
  <c r="AO56" i="63"/>
  <c r="AJ56" i="63"/>
  <c r="AG56" i="63"/>
  <c r="AO57" i="63"/>
  <c r="AJ57" i="63"/>
  <c r="AG57" i="63"/>
  <c r="AO69" i="63"/>
  <c r="AJ69" i="63"/>
  <c r="AG69" i="63"/>
  <c r="AO40" i="63"/>
  <c r="AJ40" i="63"/>
  <c r="AG40" i="63"/>
  <c r="AO41" i="63"/>
  <c r="AJ41" i="63"/>
  <c r="AR41" i="63" s="1"/>
  <c r="AG41" i="63"/>
  <c r="AO36" i="63"/>
  <c r="AJ36" i="63"/>
  <c r="AG36" i="63"/>
  <c r="AO32" i="63"/>
  <c r="AJ32" i="63"/>
  <c r="AG32" i="63"/>
  <c r="AO31" i="63"/>
  <c r="AJ31" i="63"/>
  <c r="AG31" i="63"/>
  <c r="AO24" i="63"/>
  <c r="AJ24" i="63"/>
  <c r="AG24" i="63"/>
  <c r="AO111" i="63"/>
  <c r="AN111" i="63"/>
  <c r="AJ111" i="63"/>
  <c r="AG111" i="63"/>
  <c r="AO37" i="63"/>
  <c r="AN37" i="63"/>
  <c r="AJ37" i="63"/>
  <c r="AG37" i="63"/>
  <c r="AO74" i="63"/>
  <c r="AN74" i="63"/>
  <c r="AJ74" i="63"/>
  <c r="AG74" i="63"/>
  <c r="AO65" i="63"/>
  <c r="AN65" i="63"/>
  <c r="AJ65" i="63"/>
  <c r="AG65" i="63"/>
  <c r="AO42" i="63"/>
  <c r="AN42" i="63"/>
  <c r="AJ42" i="63"/>
  <c r="AG42" i="63"/>
  <c r="AO38" i="63"/>
  <c r="AN38" i="63"/>
  <c r="AJ38" i="63"/>
  <c r="AG38" i="63"/>
  <c r="AO113" i="63"/>
  <c r="AN113" i="63"/>
  <c r="AJ113" i="63"/>
  <c r="AG113" i="63"/>
  <c r="AO28" i="63"/>
  <c r="AN28" i="63"/>
  <c r="AJ28" i="63"/>
  <c r="AG28" i="63"/>
  <c r="AO75" i="63"/>
  <c r="AN75" i="63"/>
  <c r="AJ75" i="63"/>
  <c r="AG75" i="63"/>
  <c r="AO77" i="63"/>
  <c r="AN77" i="63"/>
  <c r="AJ77" i="63"/>
  <c r="AG77" i="63"/>
  <c r="AO115" i="63"/>
  <c r="AN115" i="63"/>
  <c r="AJ115" i="63"/>
  <c r="AG115" i="63"/>
  <c r="AO114" i="63"/>
  <c r="AN114" i="63"/>
  <c r="AJ114" i="63"/>
  <c r="AG114" i="63"/>
  <c r="AO116" i="63"/>
  <c r="AN116" i="63"/>
  <c r="AJ116" i="63"/>
  <c r="AG116" i="63"/>
  <c r="AO78" i="63"/>
  <c r="AN78" i="63"/>
  <c r="AJ78" i="63"/>
  <c r="AG78" i="63"/>
  <c r="AO76" i="63"/>
  <c r="AN76" i="63"/>
  <c r="AJ76" i="63"/>
  <c r="AG76" i="63"/>
  <c r="AO13" i="63"/>
  <c r="AN13" i="63"/>
  <c r="AJ13" i="63"/>
  <c r="AG13" i="63"/>
  <c r="AO79" i="63"/>
  <c r="AN79" i="63"/>
  <c r="AJ79" i="63"/>
  <c r="AG79" i="63"/>
  <c r="AO144" i="63"/>
  <c r="AN144" i="63"/>
  <c r="AJ144" i="63"/>
  <c r="AG144" i="63"/>
  <c r="O144" i="63"/>
  <c r="AF144" i="63" s="1"/>
  <c r="AO128" i="63"/>
  <c r="AN128" i="63"/>
  <c r="AJ128" i="63"/>
  <c r="AG128" i="63"/>
  <c r="AO117" i="63"/>
  <c r="AN117" i="63"/>
  <c r="AJ117" i="63"/>
  <c r="AG117" i="63"/>
  <c r="AO39" i="63"/>
  <c r="AN39" i="63"/>
  <c r="AJ39" i="63"/>
  <c r="AR39" i="63" s="1"/>
  <c r="AG39" i="63"/>
  <c r="Q39" i="63"/>
  <c r="O39" i="63"/>
  <c r="AF39" i="63" s="1"/>
  <c r="AO50" i="63"/>
  <c r="AN50" i="63"/>
  <c r="AJ50" i="63"/>
  <c r="AG50" i="63"/>
  <c r="O50" i="63"/>
  <c r="AF50" i="63" s="1"/>
  <c r="AO49" i="63"/>
  <c r="AN49" i="63"/>
  <c r="AJ49" i="63"/>
  <c r="AG49" i="63"/>
  <c r="O49" i="63"/>
  <c r="AF49" i="63" s="1"/>
  <c r="AO97" i="63"/>
  <c r="AN97" i="63"/>
  <c r="AJ97" i="63"/>
  <c r="AG97" i="63"/>
  <c r="AO68" i="63"/>
  <c r="AN68" i="63"/>
  <c r="AJ68" i="63"/>
  <c r="AG68" i="63"/>
  <c r="AO96" i="63"/>
  <c r="AN96" i="63"/>
  <c r="AJ96" i="63"/>
  <c r="AG96" i="63"/>
  <c r="AO66" i="63"/>
  <c r="AN66" i="63"/>
  <c r="AJ66" i="63"/>
  <c r="AG66" i="63"/>
  <c r="O66" i="63"/>
  <c r="AF66" i="63" s="1"/>
  <c r="AO54" i="63"/>
  <c r="AN54" i="63"/>
  <c r="AJ54" i="63"/>
  <c r="AG54" i="63"/>
  <c r="AO53" i="63"/>
  <c r="AN53" i="63"/>
  <c r="AJ53" i="63"/>
  <c r="AG53" i="63"/>
  <c r="AO52" i="63"/>
  <c r="AN52" i="63"/>
  <c r="AJ52" i="63"/>
  <c r="AG52" i="63"/>
  <c r="AO51" i="63"/>
  <c r="AN51" i="63"/>
  <c r="AJ51" i="63"/>
  <c r="AG51" i="63"/>
  <c r="AO23" i="63"/>
  <c r="AN23" i="63"/>
  <c r="AJ23" i="63"/>
  <c r="AG23" i="63"/>
  <c r="O23" i="63"/>
  <c r="AF23" i="63" s="1"/>
  <c r="AO143" i="63"/>
  <c r="AN143" i="63"/>
  <c r="AJ143" i="63"/>
  <c r="AG143" i="63"/>
  <c r="AO142" i="63"/>
  <c r="AN142" i="63"/>
  <c r="AJ142" i="63"/>
  <c r="AG142" i="63"/>
  <c r="AO110" i="63"/>
  <c r="AN110" i="63"/>
  <c r="AJ110" i="63"/>
  <c r="AG110" i="63"/>
  <c r="AO45" i="63"/>
  <c r="AN45" i="63"/>
  <c r="AJ45" i="63"/>
  <c r="AG45" i="63"/>
  <c r="AO90" i="63"/>
  <c r="AN90" i="63"/>
  <c r="AJ90" i="63"/>
  <c r="AG90" i="63"/>
  <c r="AO43" i="63"/>
  <c r="AN43" i="63"/>
  <c r="AJ43" i="63"/>
  <c r="AG43" i="63"/>
  <c r="AO30" i="63"/>
  <c r="AN30" i="63"/>
  <c r="AJ30" i="63"/>
  <c r="AG30" i="63"/>
  <c r="AO29" i="63"/>
  <c r="AN29" i="63"/>
  <c r="AJ29" i="63"/>
  <c r="AG29" i="63"/>
  <c r="AO21" i="63"/>
  <c r="AN21" i="63"/>
  <c r="AJ21" i="63"/>
  <c r="AG21" i="63"/>
  <c r="AO89" i="63"/>
  <c r="AN89" i="63"/>
  <c r="AJ89" i="63"/>
  <c r="AG89" i="63"/>
  <c r="AO101" i="63"/>
  <c r="AN101" i="63"/>
  <c r="AJ101" i="63"/>
  <c r="AR101" i="63" s="1"/>
  <c r="AG101" i="63"/>
  <c r="AO123" i="63"/>
  <c r="AN123" i="63"/>
  <c r="AJ123" i="63"/>
  <c r="AG123" i="63"/>
  <c r="AO34" i="63"/>
  <c r="AN34" i="63"/>
  <c r="AJ34" i="63"/>
  <c r="AG34" i="63"/>
  <c r="AO92" i="63"/>
  <c r="AN92" i="63"/>
  <c r="AJ92" i="63"/>
  <c r="AG92" i="63"/>
  <c r="AO48" i="63"/>
  <c r="AN48" i="63"/>
  <c r="AJ48" i="63"/>
  <c r="AG48" i="63"/>
  <c r="AO91" i="63"/>
  <c r="AN91" i="63"/>
  <c r="AJ91" i="63"/>
  <c r="AG91" i="63"/>
  <c r="AO102" i="63"/>
  <c r="AN102" i="63"/>
  <c r="AJ102" i="63"/>
  <c r="AG102" i="63"/>
  <c r="AO95" i="63"/>
  <c r="AN95" i="63"/>
  <c r="AJ95" i="63"/>
  <c r="AG95" i="63"/>
  <c r="AO7" i="63"/>
  <c r="AN7" i="63"/>
  <c r="AJ7" i="63"/>
  <c r="AG7" i="63"/>
  <c r="AO9" i="63"/>
  <c r="AN9" i="63"/>
  <c r="AJ9" i="63"/>
  <c r="AG9" i="63"/>
  <c r="AO8" i="63"/>
  <c r="AN8" i="63"/>
  <c r="AJ8" i="63"/>
  <c r="AG8" i="63"/>
  <c r="AO44" i="63"/>
  <c r="AN44" i="63"/>
  <c r="AJ44" i="63"/>
  <c r="AG44" i="63"/>
  <c r="AO15" i="63"/>
  <c r="AN15" i="63"/>
  <c r="AJ15" i="63"/>
  <c r="AG15" i="63"/>
  <c r="AO67" i="63"/>
  <c r="AN67" i="63"/>
  <c r="AJ67" i="63"/>
  <c r="AG67" i="63"/>
  <c r="AO94" i="63"/>
  <c r="AN94" i="63"/>
  <c r="AJ94" i="63"/>
  <c r="AG94" i="63"/>
  <c r="AO47" i="63"/>
  <c r="AN47" i="63"/>
  <c r="AJ47" i="63"/>
  <c r="AG47" i="63"/>
  <c r="AO93" i="63"/>
  <c r="AN93" i="63"/>
  <c r="AJ93" i="63"/>
  <c r="AG93" i="63"/>
  <c r="AO46" i="63"/>
  <c r="AN46" i="63"/>
  <c r="AJ46" i="63"/>
  <c r="AG46" i="63"/>
  <c r="AO80" i="63"/>
  <c r="AN80" i="63"/>
  <c r="AJ80" i="63"/>
  <c r="AG80" i="63"/>
  <c r="AO5" i="63"/>
  <c r="AN5" i="63"/>
  <c r="AJ5" i="63"/>
  <c r="AG5" i="63"/>
  <c r="AO81" i="63"/>
  <c r="AN81" i="63"/>
  <c r="AJ81" i="63"/>
  <c r="AG81" i="63"/>
  <c r="AO35" i="63"/>
  <c r="AN35" i="63"/>
  <c r="AJ35" i="63"/>
  <c r="AG35" i="63"/>
  <c r="AO22" i="63"/>
  <c r="AN22" i="63"/>
  <c r="AJ22" i="63"/>
  <c r="AG22" i="63"/>
  <c r="AO121" i="63"/>
  <c r="AN121" i="63"/>
  <c r="AJ121" i="63"/>
  <c r="AG121" i="63"/>
  <c r="AO126" i="63"/>
  <c r="AN126" i="63"/>
  <c r="AJ126" i="63"/>
  <c r="AG126" i="63"/>
  <c r="AO112" i="63"/>
  <c r="AN112" i="63"/>
  <c r="AJ112" i="63"/>
  <c r="AR112" i="63" s="1"/>
  <c r="AG112" i="63"/>
  <c r="AQ112" i="63" s="1"/>
  <c r="AO72" i="63"/>
  <c r="AN72" i="63"/>
  <c r="AJ72" i="63"/>
  <c r="AG72" i="63"/>
  <c r="AO55" i="63"/>
  <c r="AN55" i="63"/>
  <c r="AJ55" i="63"/>
  <c r="AG55" i="63"/>
  <c r="AO122" i="63"/>
  <c r="AN122" i="63"/>
  <c r="AJ122" i="63"/>
  <c r="AG122" i="63"/>
  <c r="AO108" i="63"/>
  <c r="AN108" i="63"/>
  <c r="AJ108" i="63"/>
  <c r="AG108" i="63"/>
  <c r="AO83" i="63"/>
  <c r="AN83" i="63"/>
  <c r="AJ83" i="63"/>
  <c r="AG83" i="63"/>
  <c r="AO26" i="63"/>
  <c r="AN26" i="63"/>
  <c r="AJ26" i="63"/>
  <c r="AG26" i="63"/>
  <c r="AO127" i="63"/>
  <c r="AN127" i="63"/>
  <c r="AJ127" i="63"/>
  <c r="AG127" i="63"/>
  <c r="AO84" i="63"/>
  <c r="AN84" i="63"/>
  <c r="AJ84" i="63"/>
  <c r="AG84" i="63"/>
  <c r="AO71" i="63"/>
  <c r="AN71" i="63"/>
  <c r="AJ71" i="63"/>
  <c r="AG71" i="63"/>
  <c r="AO82" i="63"/>
  <c r="AN82" i="63"/>
  <c r="AJ82" i="63"/>
  <c r="AG82" i="63"/>
  <c r="AO25" i="63"/>
  <c r="AN25" i="63"/>
  <c r="AJ25" i="63"/>
  <c r="AG25" i="63"/>
  <c r="AO104" i="63"/>
  <c r="AN104" i="63"/>
  <c r="AJ104" i="63"/>
  <c r="AG104" i="63"/>
  <c r="AO103" i="63"/>
  <c r="AN103" i="63"/>
  <c r="AJ103" i="63"/>
  <c r="AG103" i="63"/>
  <c r="AO17" i="63"/>
  <c r="AN17" i="63"/>
  <c r="AJ17" i="63"/>
  <c r="AG17" i="63"/>
  <c r="AO100" i="63"/>
  <c r="AN100" i="63"/>
  <c r="AJ100" i="63"/>
  <c r="AG100" i="63"/>
  <c r="AO19" i="63"/>
  <c r="AN19" i="63"/>
  <c r="AJ19" i="63"/>
  <c r="AG19" i="63"/>
  <c r="AO18" i="63"/>
  <c r="AN18" i="63"/>
  <c r="AJ18" i="63"/>
  <c r="AG18" i="63"/>
  <c r="AO60" i="63"/>
  <c r="AN60" i="63"/>
  <c r="AJ60" i="63"/>
  <c r="AG60" i="63"/>
  <c r="AO10" i="63"/>
  <c r="AN10" i="63"/>
  <c r="AJ10" i="63"/>
  <c r="AG10" i="63"/>
  <c r="AO109" i="63"/>
  <c r="AN109" i="63"/>
  <c r="AJ109" i="63"/>
  <c r="AG109" i="63"/>
  <c r="AO12" i="63"/>
  <c r="AN12" i="63"/>
  <c r="AJ12" i="63"/>
  <c r="AG12" i="63"/>
  <c r="AO99" i="63"/>
  <c r="AN99" i="63"/>
  <c r="AJ99" i="63"/>
  <c r="AG99" i="63"/>
  <c r="AF99" i="63"/>
  <c r="AO85" i="63"/>
  <c r="AN85" i="63"/>
  <c r="AJ85" i="63"/>
  <c r="AG85" i="63"/>
  <c r="AO11" i="63"/>
  <c r="AN11" i="63"/>
  <c r="AJ11" i="63"/>
  <c r="AG11" i="63"/>
  <c r="AO86" i="63"/>
  <c r="AN86" i="63"/>
  <c r="AJ86" i="63"/>
  <c r="AG86" i="63"/>
  <c r="AO87" i="63"/>
  <c r="AN87" i="63"/>
  <c r="AJ87" i="63"/>
  <c r="AG87" i="63"/>
  <c r="AR129" i="63" l="1"/>
  <c r="AQ135" i="63"/>
  <c r="AQ145" i="63"/>
  <c r="AQ24" i="63"/>
  <c r="AQ134" i="63"/>
  <c r="AQ120" i="63"/>
  <c r="AR130" i="63"/>
  <c r="AM129" i="63"/>
  <c r="AM130" i="63"/>
  <c r="AM134" i="63"/>
  <c r="AM138" i="63"/>
  <c r="AR40" i="63"/>
  <c r="AQ114" i="63"/>
  <c r="AQ59" i="63"/>
  <c r="AR7" i="63"/>
  <c r="AQ95" i="63"/>
  <c r="AR91" i="63"/>
  <c r="AR76" i="63"/>
  <c r="AQ78" i="63"/>
  <c r="AR100" i="63"/>
  <c r="AR28" i="63"/>
  <c r="AQ77" i="63"/>
  <c r="AR113" i="63"/>
  <c r="AQ36" i="63"/>
  <c r="AQ98" i="63"/>
  <c r="AR59" i="63"/>
  <c r="AR95" i="63"/>
  <c r="AR123" i="63"/>
  <c r="AR78" i="63"/>
  <c r="AR77" i="63"/>
  <c r="AR31" i="63"/>
  <c r="AR69" i="63"/>
  <c r="AQ105" i="63"/>
  <c r="AQ116" i="63"/>
  <c r="AR38" i="63"/>
  <c r="AQ65" i="63"/>
  <c r="AR105" i="63"/>
  <c r="AR79" i="63"/>
  <c r="AR116" i="63"/>
  <c r="AR115" i="63"/>
  <c r="AR75" i="63"/>
  <c r="AQ38" i="63"/>
  <c r="AQ79" i="63"/>
  <c r="AQ115" i="63"/>
  <c r="AQ70" i="63"/>
  <c r="AR65" i="63"/>
  <c r="AQ40" i="63"/>
  <c r="AQ7" i="63"/>
  <c r="AQ34" i="63"/>
  <c r="AQ76" i="63"/>
  <c r="AR13" i="63"/>
  <c r="AQ100" i="63"/>
  <c r="AR20" i="63"/>
  <c r="AQ28" i="63"/>
  <c r="AQ41" i="63"/>
  <c r="AR110" i="63"/>
  <c r="AQ74" i="63"/>
  <c r="AQ103" i="63"/>
  <c r="AQ117" i="63"/>
  <c r="AQ136" i="63"/>
  <c r="AQ144" i="63"/>
  <c r="AR103" i="63"/>
  <c r="AM92" i="63"/>
  <c r="AM101" i="63"/>
  <c r="AM142" i="63"/>
  <c r="AQ23" i="63"/>
  <c r="AQ127" i="63"/>
  <c r="AQ26" i="63"/>
  <c r="AQ72" i="63"/>
  <c r="AQ49" i="63"/>
  <c r="AQ50" i="63"/>
  <c r="AQ121" i="63"/>
  <c r="AR83" i="63"/>
  <c r="AQ55" i="63"/>
  <c r="AQ110" i="63"/>
  <c r="AM76" i="63"/>
  <c r="AM113" i="63"/>
  <c r="AM74" i="63"/>
  <c r="AM37" i="63"/>
  <c r="AR55" i="63"/>
  <c r="AM81" i="63"/>
  <c r="AM94" i="63"/>
  <c r="AM67" i="63"/>
  <c r="AM15" i="63"/>
  <c r="AM8" i="63"/>
  <c r="AM9" i="63"/>
  <c r="AM7" i="63"/>
  <c r="AM48" i="63"/>
  <c r="AM17" i="63"/>
  <c r="AR58" i="63"/>
  <c r="AM79" i="63"/>
  <c r="AM13" i="63"/>
  <c r="AM36" i="63"/>
  <c r="AM69" i="63"/>
  <c r="AM85" i="63"/>
  <c r="AM55" i="63"/>
  <c r="AR42" i="63"/>
  <c r="AM72" i="63"/>
  <c r="AM121" i="63"/>
  <c r="AR51" i="63"/>
  <c r="AR96" i="63"/>
  <c r="AM111" i="63"/>
  <c r="AR23" i="63"/>
  <c r="AR70" i="63"/>
  <c r="AR121" i="63"/>
  <c r="AR139" i="63"/>
  <c r="AR19" i="63"/>
  <c r="AM83" i="63"/>
  <c r="AM22" i="63"/>
  <c r="AM35" i="63"/>
  <c r="AR24" i="63"/>
  <c r="AR52" i="63"/>
  <c r="AR68" i="63"/>
  <c r="AR127" i="63"/>
  <c r="AR120" i="63"/>
  <c r="AR119" i="63"/>
  <c r="AR117" i="63"/>
  <c r="AR124" i="63"/>
  <c r="AR125" i="63"/>
  <c r="AR128" i="63"/>
  <c r="AQ138" i="63"/>
  <c r="AR140" i="63"/>
  <c r="AR141" i="63"/>
  <c r="AR144" i="63"/>
  <c r="AR86" i="63"/>
  <c r="AM16" i="63"/>
  <c r="AR25" i="63"/>
  <c r="AR145" i="63"/>
  <c r="AM114" i="63"/>
  <c r="AM115" i="63"/>
  <c r="AM28" i="63"/>
  <c r="AR26" i="63"/>
  <c r="AR122" i="63"/>
  <c r="AR72" i="63"/>
  <c r="AR126" i="63"/>
  <c r="AR49" i="63"/>
  <c r="AR50" i="63"/>
  <c r="AM59" i="63"/>
  <c r="AR131" i="63"/>
  <c r="AR17" i="63"/>
  <c r="AR10" i="63"/>
  <c r="AM12" i="63"/>
  <c r="AR21" i="63"/>
  <c r="AM60" i="63"/>
  <c r="AM18" i="63"/>
  <c r="AM127" i="63"/>
  <c r="AM126" i="63"/>
  <c r="AM5" i="63"/>
  <c r="AM93" i="63"/>
  <c r="AM95" i="63"/>
  <c r="AM21" i="63"/>
  <c r="AM29" i="63"/>
  <c r="AM30" i="63"/>
  <c r="AM90" i="63"/>
  <c r="AM45" i="63"/>
  <c r="AM110" i="63"/>
  <c r="AM53" i="63"/>
  <c r="AR66" i="63"/>
  <c r="AR118" i="63"/>
  <c r="AM65" i="63"/>
  <c r="AR98" i="63"/>
  <c r="AQ128" i="63"/>
  <c r="AR132" i="63"/>
  <c r="AR133" i="63"/>
  <c r="AR134" i="63"/>
  <c r="AR135" i="63"/>
  <c r="AR136" i="63"/>
  <c r="AR137" i="63"/>
  <c r="AR138" i="63"/>
  <c r="AR18" i="63"/>
  <c r="AQ126" i="63"/>
  <c r="AM57" i="63"/>
  <c r="AM99" i="63"/>
  <c r="AQ21" i="63"/>
  <c r="AM109" i="63"/>
  <c r="AM82" i="63"/>
  <c r="AM71" i="63"/>
  <c r="AQ113" i="63"/>
  <c r="AM108" i="63"/>
  <c r="AM44" i="63"/>
  <c r="AM102" i="63"/>
  <c r="AM91" i="63"/>
  <c r="AM43" i="63"/>
  <c r="AM143" i="63"/>
  <c r="AM49" i="63"/>
  <c r="AM103" i="63"/>
  <c r="AM47" i="63"/>
  <c r="AM89" i="63"/>
  <c r="AM50" i="63"/>
  <c r="AM144" i="63"/>
  <c r="AM32" i="63"/>
  <c r="AQ122" i="63"/>
  <c r="AM40" i="63"/>
  <c r="AM98" i="63"/>
  <c r="AM10" i="63"/>
  <c r="AM26" i="63"/>
  <c r="AM122" i="63"/>
  <c r="AM80" i="63"/>
  <c r="AM46" i="63"/>
  <c r="AM34" i="63"/>
  <c r="AM123" i="63"/>
  <c r="AM77" i="63"/>
  <c r="AM75" i="63"/>
  <c r="AM120" i="63"/>
  <c r="AM119" i="63"/>
  <c r="AM133" i="63"/>
  <c r="AM136" i="63"/>
  <c r="AM141" i="63"/>
  <c r="AM145" i="63"/>
  <c r="AM14" i="63"/>
  <c r="AQ51" i="63"/>
  <c r="AM87" i="63"/>
  <c r="AM86" i="63"/>
  <c r="AM11" i="63"/>
  <c r="AQ91" i="63"/>
  <c r="AR34" i="63"/>
  <c r="AQ123" i="63"/>
  <c r="AM19" i="63"/>
  <c r="AM84" i="63"/>
  <c r="AQ75" i="63"/>
  <c r="AR36" i="63"/>
  <c r="AQ83" i="63"/>
  <c r="AM112" i="63"/>
  <c r="AQ69" i="63"/>
  <c r="AM66" i="63"/>
  <c r="AR74" i="63"/>
  <c r="AM31" i="63"/>
  <c r="AM58" i="63"/>
  <c r="AQ10" i="63"/>
  <c r="AQ101" i="63"/>
  <c r="AM100" i="63"/>
  <c r="AQ13" i="63"/>
  <c r="AM25" i="63"/>
  <c r="AQ20" i="63"/>
  <c r="AQ31" i="63"/>
  <c r="AQ42" i="63"/>
  <c r="AQ39" i="63"/>
  <c r="AM52" i="63"/>
  <c r="AM54" i="63"/>
  <c r="AQ52" i="63"/>
  <c r="AM96" i="63"/>
  <c r="AQ66" i="63"/>
  <c r="AM24" i="63"/>
  <c r="AM41" i="63"/>
  <c r="AM56" i="63"/>
  <c r="AM105" i="63"/>
  <c r="AM124" i="63"/>
  <c r="AM131" i="63"/>
  <c r="AM137" i="63"/>
  <c r="AM139" i="63"/>
  <c r="AM6" i="63"/>
  <c r="AQ86" i="63"/>
  <c r="AM33" i="63"/>
  <c r="AQ18" i="63"/>
  <c r="AM20" i="63"/>
  <c r="AQ25" i="63"/>
  <c r="AM97" i="63"/>
  <c r="AQ68" i="63"/>
  <c r="AQ17" i="63"/>
  <c r="AQ19" i="63"/>
  <c r="AR114" i="63"/>
  <c r="AM104" i="63"/>
  <c r="AM23" i="63"/>
  <c r="AM51" i="63"/>
  <c r="AM39" i="63"/>
  <c r="AQ58" i="63"/>
  <c r="AM128" i="63"/>
  <c r="AQ129" i="63"/>
  <c r="AM68" i="63"/>
  <c r="AQ96" i="63"/>
  <c r="AM117" i="63"/>
  <c r="AQ118" i="63"/>
  <c r="AM78" i="63"/>
  <c r="AM116" i="63"/>
  <c r="AM38" i="63"/>
  <c r="AM42" i="63"/>
  <c r="AM118" i="63"/>
  <c r="AQ119" i="63"/>
  <c r="AM125" i="63"/>
  <c r="AQ130" i="63"/>
  <c r="AM132" i="63"/>
  <c r="AQ133" i="63"/>
  <c r="AM135" i="63"/>
  <c r="AQ137" i="63"/>
  <c r="AM140" i="63"/>
  <c r="AQ141" i="63"/>
  <c r="A18" i="62" l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K147" i="62" l="1"/>
  <c r="AJ147" i="62"/>
  <c r="AG147" i="62"/>
  <c r="AL147" i="62"/>
  <c r="AH147" i="62"/>
  <c r="AI147" i="62"/>
  <c r="AN147" i="62" l="1"/>
  <c r="AM147" i="62"/>
  <c r="AO147" i="62"/>
</calcChain>
</file>

<file path=xl/sharedStrings.xml><?xml version="1.0" encoding="utf-8"?>
<sst xmlns="http://schemas.openxmlformats.org/spreadsheetml/2006/main" count="2710" uniqueCount="299">
  <si>
    <t>Октябрьский</t>
  </si>
  <si>
    <t>Железнодорожный</t>
  </si>
  <si>
    <t>Ленинский</t>
  </si>
  <si>
    <t>№</t>
  </si>
  <si>
    <t>Адрес МКД</t>
  </si>
  <si>
    <t>Наименование района</t>
  </si>
  <si>
    <t>Наименование УО</t>
  </si>
  <si>
    <t>Дата проведения собрания</t>
  </si>
  <si>
    <t>Год ввода в эксплуатацию многоквартирного дома</t>
  </si>
  <si>
    <t>Баллы</t>
  </si>
  <si>
    <t>Предоставление копии кадастрового паспорта на дворовую территорию</t>
  </si>
  <si>
    <t>Отсутствие кадастрового паспорта на дворовую территорию</t>
  </si>
  <si>
    <t>Доля голосов собственников помещений многоквартирного дома, принявших участие в голосовании по вопросам повестки общего собрания собственников помещений от общего числа голосов собственников помещений в многоквартирном доме</t>
  </si>
  <si>
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</t>
  </si>
  <si>
    <t xml:space="preserve">Избрание и деятельность совета многоквартирного дома согласно ст. 161.1 Жилищного кодекса РФ </t>
  </si>
  <si>
    <t>В многоквартирном доме выбран и реализован способ управления  товарищество собственников жилья (жилищный кооператив или иной специализированный потребительский кооператив)</t>
  </si>
  <si>
    <t>Количество квартир в домах, расположенных на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</si>
  <si>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</si>
  <si>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</si>
  <si>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Общая сумма баллов</t>
  </si>
  <si>
    <t>Сметная стоимость работ по минимальному перечню, руб.</t>
  </si>
  <si>
    <t>Сметная стоимость работ по дополнительному перечню, руб.</t>
  </si>
  <si>
    <t>Общая сметная стоимость работ по МКД, руб.</t>
  </si>
  <si>
    <t>Всего</t>
  </si>
  <si>
    <t>средства жителей</t>
  </si>
  <si>
    <t>Наличие принятого решения по доли финансового участия иных заинтересованных лиц (спонсоры)</t>
  </si>
  <si>
    <t>Выполнение работ по капитальному ремонту общего имущества многоквартирного дома в 2019 году, проводимого в рамках краткосрочного плана реализации региональной программы капитального ремонта общего имущества в многоквартирных домах Региональным фондом капитального ремонта многоквартирных домов Красноярского края</t>
  </si>
  <si>
    <t>Дата и время подачи заявки</t>
  </si>
  <si>
    <t>ООО УК "ЖСК"</t>
  </si>
  <si>
    <t>-</t>
  </si>
  <si>
    <t>есть</t>
  </si>
  <si>
    <t>избран</t>
  </si>
  <si>
    <t>ук</t>
  </si>
  <si>
    <t>ООО "КУЖФ "ЮСТАС"</t>
  </si>
  <si>
    <t>Избран</t>
  </si>
  <si>
    <t>ТСЖ</t>
  </si>
  <si>
    <t>УК</t>
  </si>
  <si>
    <t>МП "МУК Красноярская"</t>
  </si>
  <si>
    <t>Представлен</t>
  </si>
  <si>
    <t xml:space="preserve">Избран </t>
  </si>
  <si>
    <t>ООО УК "Меркурий"</t>
  </si>
  <si>
    <t>Участие в уборке дворовой территории, посадка саженцев, проведение субботников, разбивка клумб</t>
  </si>
  <si>
    <t>Кировский</t>
  </si>
  <si>
    <t>ООО УК "Тэрра"</t>
  </si>
  <si>
    <t>нет</t>
  </si>
  <si>
    <t>да</t>
  </si>
  <si>
    <t>выбран</t>
  </si>
  <si>
    <t>Проведение субботников, разбивка клумб</t>
  </si>
  <si>
    <t>ТСЖ "Тополь-2"</t>
  </si>
  <si>
    <t>Участие в субботниках</t>
  </si>
  <si>
    <t>ООО "СуперСтрой"</t>
  </si>
  <si>
    <t>мин</t>
  </si>
  <si>
    <t>доп</t>
  </si>
  <si>
    <t>Предоставлен</t>
  </si>
  <si>
    <t>ООО "Практика"</t>
  </si>
  <si>
    <t>МП "МУК "Правобережная"</t>
  </si>
  <si>
    <t>Центральный</t>
  </si>
  <si>
    <t>ООО УК "Базис"</t>
  </si>
  <si>
    <t>МП МУК "Красноярская"</t>
  </si>
  <si>
    <t>Бюджетные средства, всего</t>
  </si>
  <si>
    <t xml:space="preserve">Участие в уборке дворовой территории от мусора, побелка деревьев, посадка цветов, устройство клумб, участие в общегородских субботниках, участие в конкурсе "Самый чистый район г. Красноярска - Лучший двор" </t>
  </si>
  <si>
    <t>Ранжированный список дворовых территорий для участия в программе по благоустройству дворовых территорий на 2020 год</t>
  </si>
  <si>
    <t>Железнодорожников, 22</t>
  </si>
  <si>
    <t>ООО УК «Меркурий»</t>
  </si>
  <si>
    <t>Участие в общегородских субботниках, разбивка цветников, покраска и ремонт МАФ, посадка саженцев, украшение балконов цветами</t>
  </si>
  <si>
    <t>Железнодорожников, 24а</t>
  </si>
  <si>
    <t>Куйбышева, 93</t>
  </si>
  <si>
    <t>ООО УК «Космос плюс»</t>
  </si>
  <si>
    <t>отсутствует</t>
  </si>
  <si>
    <t xml:space="preserve">Копылова, 48 </t>
  </si>
  <si>
    <t>ООО УК «Жилищный трест»</t>
  </si>
  <si>
    <t>Мира, 122б</t>
  </si>
  <si>
    <t>ООО УК «СуперСтрой»</t>
  </si>
  <si>
    <t>Отсутствет</t>
  </si>
  <si>
    <t>Участие в уборке дворовой территории, проведение субботников, разбивка клумб</t>
  </si>
  <si>
    <t>Ладо Кецховели, 62а</t>
  </si>
  <si>
    <t>ООО УК «Основа»</t>
  </si>
  <si>
    <t>Северо-Енисейская, 48а</t>
  </si>
  <si>
    <t>МП «МУК Правобережная»</t>
  </si>
  <si>
    <t>ул. Кутузова, 87 "б"</t>
  </si>
  <si>
    <t>ООО УК "СуперСтрой"</t>
  </si>
  <si>
    <t xml:space="preserve">Ежегодно участвуют в субботниках:  уборка территории. Принимают активное участие в посадке саженцев и цветов
</t>
  </si>
  <si>
    <t>ул. Ак. Павлова, 52</t>
  </si>
  <si>
    <t>ул. Западная, 5 "а" - ул. Западная, 7</t>
  </si>
  <si>
    <t>1966/1962</t>
  </si>
  <si>
    <t>74,02/78,54</t>
  </si>
  <si>
    <t xml:space="preserve">Ежегодно участвуют в субботниках:  уборка территории. В зимний период организуют праздничную площадку с установкой новогодней елки и снежных горок для организации досуга детей во время новогодних и рождественских праздников
</t>
  </si>
  <si>
    <t>95,6/95,4</t>
  </si>
  <si>
    <t>пр. Красноярский рабочий, 75 "б"</t>
  </si>
  <si>
    <t>пр. им. газ. "Красноярский рабочий", 93</t>
  </si>
  <si>
    <t>ООО  "СуперСтрой"</t>
  </si>
  <si>
    <t>пр. им. газ. "Красноярский рабочий", 109 "б"</t>
  </si>
  <si>
    <t>ул. Щорса, 4</t>
  </si>
  <si>
    <t xml:space="preserve">Ежегодно участвуют в субботниках:  уборка территории. Активно участвуют в озеленении и облагораживании дворовой территории в весенне-летний период.
</t>
  </si>
  <si>
    <t>пр. Красноярский рабочий, 65 "б"</t>
  </si>
  <si>
    <t>ул. Корнетова, 2</t>
  </si>
  <si>
    <t>пр. Красноярский рабочий, 91 "а"</t>
  </si>
  <si>
    <t xml:space="preserve">Ежегодно участвуют в субботниках:  уборка территории. Активно участвуют в озеленении и облагораживании дворовой территории в весенне-летний период.
Принимают участие при посадке деревьев, кустарников. 
</t>
  </si>
  <si>
    <t>пр. Красноярский рабочий, 65</t>
  </si>
  <si>
    <t>пер. Вузовский, 7</t>
  </si>
  <si>
    <t>11.11.2017, 21.10.2019</t>
  </si>
  <si>
    <t>ул. Ак. Павлова, 48</t>
  </si>
  <si>
    <t>15.10.2018, 21.10.2019</t>
  </si>
  <si>
    <t>ул. Затонская, 5</t>
  </si>
  <si>
    <t>20.08.2017, 21.10.2019</t>
  </si>
  <si>
    <t>ул. А. Тимошенкова, 183</t>
  </si>
  <si>
    <t>ул. Щорса, 60</t>
  </si>
  <si>
    <t>ул. Щорса, 66</t>
  </si>
  <si>
    <t>пр. Красноярский рабочий, 65 "а"</t>
  </si>
  <si>
    <t>ул. Ак. Вавилова, 49</t>
  </si>
  <si>
    <t>ул. А. Тимошенкова, 189</t>
  </si>
  <si>
    <t>ул. Щорса, 62</t>
  </si>
  <si>
    <t>пр. им. газ. "Красноярский рабочий", 110</t>
  </si>
  <si>
    <t>ул. Кутузова, 44</t>
  </si>
  <si>
    <t>пр. Красноярский рабочий, 67</t>
  </si>
  <si>
    <t>ул. Щорса, 74</t>
  </si>
  <si>
    <t>ул. Транзитная, 50</t>
  </si>
  <si>
    <t>ул. Корнетова, 2 "а"</t>
  </si>
  <si>
    <t>пр. Красноярский рабочий, 83</t>
  </si>
  <si>
    <t>ул. Паровозная, 5</t>
  </si>
  <si>
    <t>Участие в субботниках , дворовых праздниках, высадке зеленых насаждений, сбор макулатуры.</t>
  </si>
  <si>
    <t>ул. Юности, д. 37а</t>
  </si>
  <si>
    <t>ул. Шевченко, д. 44</t>
  </si>
  <si>
    <t>ул. Малаховская, д. 4</t>
  </si>
  <si>
    <t xml:space="preserve"> </t>
  </si>
  <si>
    <t>Проведение субботников, дворовых праздников, сбор макулатуры</t>
  </si>
  <si>
    <t>ул. Астраханская, д. 14</t>
  </si>
  <si>
    <t>пр-т имени газеты Красноярский рабочий, д. 64а</t>
  </si>
  <si>
    <t>ул. Северный проезд, д. 13</t>
  </si>
  <si>
    <t>пр-т имени газеты Красноярский рабочий, д. 68а</t>
  </si>
  <si>
    <t>ул. Волжская, д. 29</t>
  </si>
  <si>
    <t>ул. Тобольская, д. 23</t>
  </si>
  <si>
    <t>ул. Коломенская, д. 23а</t>
  </si>
  <si>
    <t>ул. 26 Бакинских комиссаров, д. 36а</t>
  </si>
  <si>
    <t>ул. Ползунова, д. 10</t>
  </si>
  <si>
    <t>98,0</t>
  </si>
  <si>
    <t>ул. Чайковского, д. 9</t>
  </si>
  <si>
    <t>ул. Львовская, д. 51</t>
  </si>
  <si>
    <t>пр-т имени газеты Красноярский рабочий, д. 35</t>
  </si>
  <si>
    <t>ул. Аральская, д. 16а</t>
  </si>
  <si>
    <t>ул. Юности, д. 37</t>
  </si>
  <si>
    <t>ул. Львовская, д. 50</t>
  </si>
  <si>
    <t>Участие в субботниках , высадке зеленых насаждений, сбор макулатуры.</t>
  </si>
  <si>
    <t>ул. Чайковского, д. 14</t>
  </si>
  <si>
    <t>ул. Тобольская, д. 37а</t>
  </si>
  <si>
    <t>ул. Львовская, 32</t>
  </si>
  <si>
    <t>ул. Волжская, д. 55</t>
  </si>
  <si>
    <t>ул. 2-я Краснофлотская, д. 9</t>
  </si>
  <si>
    <t>Активное участие собственников в проведении субботников, высадке зеленых насаждений</t>
  </si>
  <si>
    <t>ул. Аральская, д. 16</t>
  </si>
  <si>
    <t>ул. Автомобилистов, д. 70а</t>
  </si>
  <si>
    <t>ул. 26 Бакинских комиссаров, д. 27а</t>
  </si>
  <si>
    <t>ул. Мичурина. д. 11</t>
  </si>
  <si>
    <t>ул. Рейдовая, д. 44а</t>
  </si>
  <si>
    <t>ул. Говорова, д. 36</t>
  </si>
  <si>
    <t>ул. Забобонова, 8</t>
  </si>
  <si>
    <t>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</t>
  </si>
  <si>
    <t>ул. Юшкова, 34</t>
  </si>
  <si>
    <t>ул. Юшкова, 36</t>
  </si>
  <si>
    <t>ул. Менжинского, 24</t>
  </si>
  <si>
    <t>ул. Копылова, 76</t>
  </si>
  <si>
    <t>ул. Гусарова, 64</t>
  </si>
  <si>
    <t>ул. Юшкова, 44</t>
  </si>
  <si>
    <t>ул. Высотная, 1</t>
  </si>
  <si>
    <t>ул. Словцова, 12</t>
  </si>
  <si>
    <t>ул. Юшкова, 4</t>
  </si>
  <si>
    <t>ул. Гусарова, 6</t>
  </si>
  <si>
    <t>ул. Академика Киренского, 58</t>
  </si>
  <si>
    <t>ООО "УК "СЕРВИСДОМ"</t>
  </si>
  <si>
    <t>ул. Карбышева, 22</t>
  </si>
  <si>
    <t>ООО "ЭнергоАудитИнвест"</t>
  </si>
  <si>
    <t>ул. Мирошниченко, 2</t>
  </si>
  <si>
    <t>ул. Гусарова, 7</t>
  </si>
  <si>
    <t>Свердловский район</t>
  </si>
  <si>
    <t>представлен</t>
  </si>
  <si>
    <t>ул. Парашютная, 66а</t>
  </si>
  <si>
    <t>Участие в  субботниках,участие в уборке дворовой территории, посадка саженцев.</t>
  </si>
  <si>
    <t xml:space="preserve">Избран, отсутсвует подтверждение копией протокола </t>
  </si>
  <si>
    <t>ул. Судостроительная 123</t>
  </si>
  <si>
    <t>ООО УК «ЖСК»</t>
  </si>
  <si>
    <t>ул. Анатолия Гладкова, 16</t>
  </si>
  <si>
    <t xml:space="preserve">Участие в  субботниках,участие в уборке дворовой территории, посадка саженцев, покраска и облагораживание территорий </t>
  </si>
  <si>
    <t>ООО УК  «ЖСК»</t>
  </si>
  <si>
    <t>МП «МУК "Правобережная»</t>
  </si>
  <si>
    <t xml:space="preserve">Избран, отсутствует подтверждение копией протокола </t>
  </si>
  <si>
    <t>ООО УК «Тэрра»</t>
  </si>
  <si>
    <t>1992/1994</t>
  </si>
  <si>
    <t>94,1/93,5</t>
  </si>
  <si>
    <t>ул. Анатолия Гладкова, 18</t>
  </si>
  <si>
    <t>пр. Красноярский рабочий, 171</t>
  </si>
  <si>
    <t>ул. Семафорная, 199</t>
  </si>
  <si>
    <t>ул. Анатолия Гладкова, 14</t>
  </si>
  <si>
    <t>пр. Красноярский рабочий, 129</t>
  </si>
  <si>
    <t>ул. Семафорная, 213</t>
  </si>
  <si>
    <t>ул. Парашютная, 70 а</t>
  </si>
  <si>
    <t>ул. Побежимова, 44а</t>
  </si>
  <si>
    <t>ул. Королева, 10 "А"</t>
  </si>
  <si>
    <t>ул. Семафорная, 211</t>
  </si>
  <si>
    <t xml:space="preserve">ул. 60 лет Октября, 139 </t>
  </si>
  <si>
    <t xml:space="preserve">ул. 60 лет Октября, 14 </t>
  </si>
  <si>
    <t>ул. Саянская, 259- ул. Свердловская, 115</t>
  </si>
  <si>
    <t>пр. Красноярский рабочий 125а</t>
  </si>
  <si>
    <t>ул. 40 лет Победы, 4</t>
  </si>
  <si>
    <t>Советский район</t>
  </si>
  <si>
    <t>ООО УК «Новый город»</t>
  </si>
  <si>
    <t xml:space="preserve">Отсутствует подтверждение копией протокола </t>
  </si>
  <si>
    <t>ул. Джамбульская, 2 «В»</t>
  </si>
  <si>
    <t>МП г. Красноярска «Правобережная»</t>
  </si>
  <si>
    <t>Участие в  санитарных пятницах, субботниках,участие в уборке дворовой территории, посадка саженцев, покраска и облагораживание территорий, сбор макулатуры.</t>
  </si>
  <si>
    <t>ул. Джамбульская, 11</t>
  </si>
  <si>
    <t>Участие в  субботниках,участие в уборке дворовой территории, посадка саженцев, облагораживание территорий</t>
  </si>
  <si>
    <t>ул. Воронова, 12 «Г»</t>
  </si>
  <si>
    <t>ул. Аэровокзальная, 2 «Е»</t>
  </si>
  <si>
    <t>МП «МУК КРАСНОЯРСКАЯ»</t>
  </si>
  <si>
    <t>ул. Аэровокзальная, 2 «Ж»</t>
  </si>
  <si>
    <t>ул. Джамбульская, 9</t>
  </si>
  <si>
    <t>ул. Взлетная, 8/10</t>
  </si>
  <si>
    <t>ТСЖ «Радость»</t>
  </si>
  <si>
    <t>ул. 9 Мая, 43</t>
  </si>
  <si>
    <t>ул. Сергея Лазо, 12</t>
  </si>
  <si>
    <t>71.71</t>
  </si>
  <si>
    <t>ул. Тельмана, 16 «А»</t>
  </si>
  <si>
    <t>пр. Металлургов, 49 "А"</t>
  </si>
  <si>
    <t>ул. Воронова, 18 «Д»</t>
  </si>
  <si>
    <t>ул. Ферганская, 9 «А»</t>
  </si>
  <si>
    <t>ул. Тельмана, 15</t>
  </si>
  <si>
    <t>ООО УК «Гарант ЖКХ»</t>
  </si>
  <si>
    <t>пр. 60 лет Образования СССР, 45</t>
  </si>
  <si>
    <t>ул. Краснодарская, 20</t>
  </si>
  <si>
    <t xml:space="preserve">  ул. Рокоссовского, 18</t>
  </si>
  <si>
    <t>ТС, ГВС, ХВС</t>
  </si>
  <si>
    <t>ул. Мате Залки, 6 «А»</t>
  </si>
  <si>
    <t>ООО «Квартал»</t>
  </si>
  <si>
    <t>ул. 9 Мая, 60 «А»</t>
  </si>
  <si>
    <t>ООО УК «Сибирячка»</t>
  </si>
  <si>
    <t>ул. Водопьянова, 7 «А»</t>
  </si>
  <si>
    <t>ООО УК «Авантаж»</t>
  </si>
  <si>
    <t>пер. Светлогорский, 17</t>
  </si>
  <si>
    <t>ул. 9 Мая, 28</t>
  </si>
  <si>
    <t>ООО УК «Аврора»</t>
  </si>
  <si>
    <t>пр. Комсомольский, 3 «Д»</t>
  </si>
  <si>
    <t>ТСЖ «Кристалл-2»</t>
  </si>
  <si>
    <t>ул. Тельмана, 17</t>
  </si>
  <si>
    <t>пр. 60 лет Образования СССР, 21</t>
  </si>
  <si>
    <t>ул. 9 Мая, 44 «А»</t>
  </si>
  <si>
    <t>ТСЖ «Мечта»</t>
  </si>
  <si>
    <t>пер. Светлогорский, 21/23</t>
  </si>
  <si>
    <t>ул. 9 Мая, 40</t>
  </si>
  <si>
    <t xml:space="preserve">ул. 9 Мая, 46 </t>
  </si>
  <si>
    <t>ул. 9 Мая, 30</t>
  </si>
  <si>
    <t>ТСЖ «Родничок»</t>
  </si>
  <si>
    <t>ул. Урванцева, 8</t>
  </si>
  <si>
    <t>ТСЖ «Витязь»</t>
  </si>
  <si>
    <t>ул. Урванцева, 16</t>
  </si>
  <si>
    <t>ул. Карла Маркса, 14</t>
  </si>
  <si>
    <t>участие в общегородском субботнике, весенне-осеннем двухмесячнике</t>
  </si>
  <si>
    <t>ул. Горького, 34</t>
  </si>
  <si>
    <t>участие в общегородском субботнике, весенне-осеннем двухмесячнике, посадка цветов</t>
  </si>
  <si>
    <t>пер. Речной, 3</t>
  </si>
  <si>
    <t>ул. Марковского, 43</t>
  </si>
  <si>
    <t>ул. Ленина, 97</t>
  </si>
  <si>
    <t>Уровень оплаты за жилое помещение и коммунальные услуги в зависимости от среднего уровня оплаты за жилое помещение коммунальные услуги по городу Красноярску (95,1 %)</t>
  </si>
  <si>
    <t>ул. 26 Бакинских комиссаров, 36</t>
  </si>
  <si>
    <t>ул. Шевченко, д. 52</t>
  </si>
  <si>
    <t>ул. Шевченко, д. 54</t>
  </si>
  <si>
    <t>71.4</t>
  </si>
  <si>
    <t>Сводные данные заявок на выполнение в 2020 году работ по благоустройству дворовых территорий в рамках муниципальной программы «Повышение эффективности деятельности городского самоуправления по формированию современной городской среды» на 2018-2024 годы</t>
  </si>
  <si>
    <t>№ п/п</t>
  </si>
  <si>
    <t>Район</t>
  </si>
  <si>
    <t>Количество заявок (дворовые территории)</t>
  </si>
  <si>
    <t>Общая сумма сметных расчётов, руб.</t>
  </si>
  <si>
    <t>Свердловский</t>
  </si>
  <si>
    <t>Советский</t>
  </si>
  <si>
    <t>ИТОГО:</t>
  </si>
  <si>
    <t>Что отобрали</t>
  </si>
  <si>
    <t>Названия строк</t>
  </si>
  <si>
    <t>Общий итог</t>
  </si>
  <si>
    <t>Сумма по полю Бюджетные средства, всего3</t>
  </si>
  <si>
    <t>Количество по полю Адрес МКД</t>
  </si>
  <si>
    <t>Дата и ремя подачи заяки</t>
  </si>
  <si>
    <t>пер. Маяковского, 16</t>
  </si>
  <si>
    <t>Средства бюджетов (фед.+край+гор), руб.</t>
  </si>
  <si>
    <t>Декабристов, 30</t>
  </si>
  <si>
    <t>УК ЖСК</t>
  </si>
  <si>
    <t>Железнодорожников, 20</t>
  </si>
  <si>
    <t>в том числе средства бюджетов в заявках  (фед.+край+гор), руб.</t>
  </si>
  <si>
    <t>Ранжированный список дворовых территорий для участия в программе по благоустройству дворовых территорий на 2020 год в городе Красноярске</t>
  </si>
  <si>
    <t>Адрес</t>
  </si>
  <si>
    <t>Наименование УК</t>
  </si>
  <si>
    <t>Список дворовых территорий Железнодорожного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</si>
  <si>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Кировского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</si>
  <si>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Ленинского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</si>
  <si>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Октябрьского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</si>
  <si>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Свердловского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</si>
  <si>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Советского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</si>
  <si>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дворовых территорий Центрального района для включения в программу "Формирование комфортной городской среды" на выполнение работ по благоустройству дворов в 2020 году в городе Красноярске</t>
  </si>
  <si>
    <t>Список резервных дворовых территорий</t>
  </si>
  <si>
    <t>ул. 60 лет Октября, 139</t>
  </si>
  <si>
    <t xml:space="preserve">Свердловский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</si>
</sst>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0.0"/>
    <numFmt numFmtId="167" formatCode="dd/mm/yy\ h:mm;@"/>
    <numFmt numFmtId="168" formatCode="#,##0.00\ _₽"/>
    <numFmt numFmtId="169" formatCode="#,##0_ ;\-#,##0\ "/>
  </numFmts>
  <fonts count="3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10" fillId="0" borderId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292">
    <xf numFmtId="0" fontId="0" fillId="0" borderId="0" xfId="0"/>
    <xf numFmtId="4" fontId="9" fillId="2" borderId="1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wrapText="1"/>
    </xf>
    <xf numFmtId="0" fontId="11" fillId="0" borderId="0" xfId="3" applyFont="1" applyAlignment="1">
      <alignment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2" fontId="5" fillId="3" borderId="1" xfId="3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right" vertical="center" wrapText="1"/>
    </xf>
    <xf numFmtId="14" fontId="5" fillId="3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4" fontId="5" fillId="5" borderId="1" xfId="3" applyNumberFormat="1" applyFont="1" applyFill="1" applyBorder="1" applyAlignment="1">
      <alignment horizontal="right" vertical="center" wrapText="1"/>
    </xf>
    <xf numFmtId="14" fontId="5" fillId="5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left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left" vertical="center" wrapText="1"/>
    </xf>
    <xf numFmtId="0" fontId="5" fillId="7" borderId="1" xfId="3" applyFont="1" applyFill="1" applyBorder="1" applyAlignment="1">
      <alignment horizontal="center" vertical="center" wrapText="1"/>
    </xf>
    <xf numFmtId="14" fontId="5" fillId="7" borderId="1" xfId="3" applyNumberFormat="1" applyFont="1" applyFill="1" applyBorder="1" applyAlignment="1">
      <alignment horizontal="center" vertical="center" wrapText="1"/>
    </xf>
    <xf numFmtId="166" fontId="5" fillId="7" borderId="1" xfId="3" applyNumberFormat="1" applyFont="1" applyFill="1" applyBorder="1" applyAlignment="1">
      <alignment horizontal="center" vertical="center" wrapText="1"/>
    </xf>
    <xf numFmtId="2" fontId="5" fillId="7" borderId="1" xfId="3" applyNumberFormat="1" applyFont="1" applyFill="1" applyBorder="1" applyAlignment="1">
      <alignment horizontal="center" vertical="center" wrapText="1"/>
    </xf>
    <xf numFmtId="167" fontId="5" fillId="5" borderId="1" xfId="3" applyNumberFormat="1" applyFont="1" applyFill="1" applyBorder="1" applyAlignment="1">
      <alignment horizontal="center" vertical="center" wrapText="1"/>
    </xf>
    <xf numFmtId="4" fontId="5" fillId="7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center"/>
    </xf>
    <xf numFmtId="4" fontId="5" fillId="7" borderId="1" xfId="3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3" applyFont="1" applyFill="1" applyBorder="1" applyAlignment="1">
      <alignment horizontal="center" vertical="center" wrapText="1"/>
    </xf>
    <xf numFmtId="14" fontId="5" fillId="8" borderId="1" xfId="3" applyNumberFormat="1" applyFont="1" applyFill="1" applyBorder="1" applyAlignment="1">
      <alignment horizontal="center" vertical="center" wrapText="1"/>
    </xf>
    <xf numFmtId="4" fontId="5" fillId="8" borderId="1" xfId="3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4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  <xf numFmtId="4" fontId="5" fillId="5" borderId="1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center" vertical="center" wrapText="1"/>
    </xf>
    <xf numFmtId="2" fontId="5" fillId="5" borderId="1" xfId="3" applyNumberFormat="1" applyFont="1" applyFill="1" applyBorder="1" applyAlignment="1">
      <alignment horizontal="center" vertical="center" wrapText="1"/>
    </xf>
    <xf numFmtId="4" fontId="8" fillId="5" borderId="1" xfId="3" applyNumberFormat="1" applyFont="1" applyFill="1" applyBorder="1" applyAlignment="1">
      <alignment horizontal="right" vertical="center" wrapText="1"/>
    </xf>
    <xf numFmtId="167" fontId="5" fillId="5" borderId="4" xfId="3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8" fillId="3" borderId="1" xfId="3" applyNumberFormat="1" applyFont="1" applyFill="1" applyBorder="1" applyAlignment="1">
      <alignment horizontal="right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5" fillId="7" borderId="1" xfId="3" applyNumberFormat="1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4" fontId="8" fillId="7" borderId="1" xfId="3" applyNumberFormat="1" applyFont="1" applyFill="1" applyBorder="1" applyAlignment="1">
      <alignment horizontal="right" vertical="center" wrapText="1"/>
    </xf>
    <xf numFmtId="167" fontId="5" fillId="7" borderId="4" xfId="3" applyNumberFormat="1" applyFont="1" applyFill="1" applyBorder="1" applyAlignment="1">
      <alignment horizontal="center" vertical="center" wrapText="1"/>
    </xf>
    <xf numFmtId="0" fontId="15" fillId="7" borderId="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14" fontId="5" fillId="9" borderId="1" xfId="3" applyNumberFormat="1" applyFont="1" applyFill="1" applyBorder="1" applyAlignment="1">
      <alignment horizontal="center" vertical="center" wrapText="1"/>
    </xf>
    <xf numFmtId="4" fontId="5" fillId="9" borderId="1" xfId="3" applyNumberFormat="1" applyFont="1" applyFill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 wrapText="1"/>
    </xf>
    <xf numFmtId="2" fontId="5" fillId="9" borderId="1" xfId="3" applyNumberFormat="1" applyFont="1" applyFill="1" applyBorder="1" applyAlignment="1">
      <alignment horizontal="center" vertical="center" wrapText="1"/>
    </xf>
    <xf numFmtId="0" fontId="5" fillId="9" borderId="1" xfId="3" applyNumberFormat="1" applyFont="1" applyFill="1" applyBorder="1" applyAlignment="1">
      <alignment horizontal="center" vertical="center" wrapText="1"/>
    </xf>
    <xf numFmtId="167" fontId="5" fillId="9" borderId="4" xfId="3" applyNumberFormat="1" applyFont="1" applyFill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1" fontId="5" fillId="7" borderId="1" xfId="3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8" borderId="1" xfId="3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0" xfId="0" applyFont="1" applyFill="1" applyBorder="1" applyAlignment="1">
      <alignment horizontal="left" vertical="center" wrapText="1"/>
    </xf>
    <xf numFmtId="166" fontId="5" fillId="8" borderId="1" xfId="3" applyNumberFormat="1" applyFont="1" applyFill="1" applyBorder="1" applyAlignment="1">
      <alignment horizontal="center" vertical="center" wrapText="1"/>
    </xf>
    <xf numFmtId="166" fontId="5" fillId="5" borderId="1" xfId="3" applyNumberFormat="1" applyFont="1" applyFill="1" applyBorder="1" applyAlignment="1">
      <alignment horizontal="center" vertical="center" wrapText="1"/>
    </xf>
    <xf numFmtId="166" fontId="5" fillId="9" borderId="1" xfId="3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2" fontId="5" fillId="8" borderId="1" xfId="3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8" fillId="9" borderId="1" xfId="3" applyNumberFormat="1" applyFont="1" applyFill="1" applyBorder="1" applyAlignment="1">
      <alignment horizontal="right" vertical="center" wrapText="1"/>
    </xf>
    <xf numFmtId="0" fontId="18" fillId="7" borderId="1" xfId="3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4" fontId="8" fillId="8" borderId="1" xfId="3" applyNumberFormat="1" applyFont="1" applyFill="1" applyBorder="1" applyAlignment="1">
      <alignment horizontal="right" vertical="center" wrapText="1"/>
    </xf>
    <xf numFmtId="4" fontId="5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13" fillId="8" borderId="1" xfId="3" applyNumberFormat="1" applyFont="1" applyFill="1" applyBorder="1" applyAlignment="1">
      <alignment horizontal="right" vertical="center" wrapText="1"/>
    </xf>
    <xf numFmtId="4" fontId="5" fillId="8" borderId="1" xfId="3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168" fontId="5" fillId="7" borderId="1" xfId="3" applyNumberFormat="1" applyFont="1" applyFill="1" applyBorder="1" applyAlignment="1">
      <alignment horizontal="right" vertical="center" wrapText="1"/>
    </xf>
    <xf numFmtId="168" fontId="13" fillId="9" borderId="1" xfId="0" applyNumberFormat="1" applyFont="1" applyFill="1" applyBorder="1" applyAlignment="1">
      <alignment horizontal="right" vertical="center" wrapText="1"/>
    </xf>
    <xf numFmtId="4" fontId="5" fillId="9" borderId="1" xfId="3" applyNumberFormat="1" applyFont="1" applyFill="1" applyBorder="1" applyAlignment="1">
      <alignment horizontal="right" vertical="center" wrapText="1"/>
    </xf>
    <xf numFmtId="4" fontId="13" fillId="9" borderId="1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/>
    </xf>
    <xf numFmtId="0" fontId="5" fillId="8" borderId="2" xfId="3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4" fontId="5" fillId="8" borderId="2" xfId="3" applyNumberFormat="1" applyFont="1" applyFill="1" applyBorder="1" applyAlignment="1">
      <alignment horizontal="center" vertical="center" wrapText="1"/>
    </xf>
    <xf numFmtId="166" fontId="5" fillId="8" borderId="2" xfId="3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right" vertical="center" wrapText="1"/>
    </xf>
    <xf numFmtId="167" fontId="5" fillId="9" borderId="1" xfId="3" applyNumberFormat="1" applyFont="1" applyFill="1" applyBorder="1" applyAlignment="1">
      <alignment horizontal="center" vertical="center" wrapText="1"/>
    </xf>
    <xf numFmtId="167" fontId="5" fillId="7" borderId="1" xfId="3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right" vertical="center"/>
    </xf>
    <xf numFmtId="4" fontId="13" fillId="7" borderId="1" xfId="0" applyNumberFormat="1" applyFont="1" applyFill="1" applyBorder="1" applyAlignment="1">
      <alignment horizontal="right" vertical="center" wrapText="1"/>
    </xf>
    <xf numFmtId="4" fontId="5" fillId="9" borderId="1" xfId="0" applyNumberFormat="1" applyFont="1" applyFill="1" applyBorder="1" applyAlignment="1">
      <alignment horizontal="right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8" fillId="8" borderId="1" xfId="3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 wrapText="1"/>
    </xf>
    <xf numFmtId="0" fontId="0" fillId="0" borderId="1" xfId="0" applyBorder="1"/>
    <xf numFmtId="0" fontId="23" fillId="0" borderId="1" xfId="0" applyFont="1" applyBorder="1" applyAlignment="1">
      <alignment horizontal="center" vertical="center"/>
    </xf>
    <xf numFmtId="4" fontId="24" fillId="2" borderId="1" xfId="3" applyNumberFormat="1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/>
    </xf>
    <xf numFmtId="0" fontId="25" fillId="2" borderId="1" xfId="3" applyFont="1" applyFill="1" applyBorder="1" applyAlignment="1">
      <alignment horizontal="left" vertical="center" wrapText="1"/>
    </xf>
    <xf numFmtId="3" fontId="23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0" fontId="7" fillId="2" borderId="2" xfId="3" applyFont="1" applyFill="1" applyBorder="1" applyAlignment="1">
      <alignment vertical="center" wrapText="1"/>
    </xf>
    <xf numFmtId="0" fontId="9" fillId="2" borderId="2" xfId="3" applyFont="1" applyFill="1" applyBorder="1" applyAlignment="1">
      <alignment vertical="center" wrapText="1"/>
    </xf>
    <xf numFmtId="165" fontId="9" fillId="2" borderId="2" xfId="3" applyNumberFormat="1" applyFont="1" applyFill="1" applyBorder="1" applyAlignment="1">
      <alignment vertical="center" wrapText="1"/>
    </xf>
    <xf numFmtId="2" fontId="9" fillId="2" borderId="2" xfId="3" applyNumberFormat="1" applyFont="1" applyFill="1" applyBorder="1" applyAlignment="1">
      <alignment vertical="center" wrapText="1"/>
    </xf>
    <xf numFmtId="167" fontId="9" fillId="2" borderId="2" xfId="3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9" fontId="0" fillId="0" borderId="0" xfId="0" applyNumberFormat="1"/>
    <xf numFmtId="167" fontId="3" fillId="0" borderId="0" xfId="3" applyNumberFormat="1" applyFont="1" applyAlignment="1">
      <alignment wrapText="1"/>
    </xf>
    <xf numFmtId="167" fontId="0" fillId="0" borderId="0" xfId="0" applyNumberFormat="1"/>
    <xf numFmtId="167" fontId="13" fillId="3" borderId="1" xfId="0" applyNumberFormat="1" applyFont="1" applyFill="1" applyBorder="1" applyAlignment="1">
      <alignment horizontal="center" vertical="center" wrapText="1"/>
    </xf>
    <xf numFmtId="167" fontId="5" fillId="3" borderId="1" xfId="3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7" fontId="5" fillId="6" borderId="1" xfId="0" applyNumberFormat="1" applyFont="1" applyFill="1" applyBorder="1" applyAlignment="1">
      <alignment horizontal="center" vertical="center"/>
    </xf>
    <xf numFmtId="167" fontId="5" fillId="8" borderId="1" xfId="3" applyNumberFormat="1" applyFont="1" applyFill="1" applyBorder="1" applyAlignment="1">
      <alignment horizontal="center" vertical="center" wrapText="1"/>
    </xf>
    <xf numFmtId="167" fontId="5" fillId="8" borderId="4" xfId="3" applyNumberFormat="1" applyFont="1" applyFill="1" applyBorder="1" applyAlignment="1">
      <alignment horizontal="center" vertical="center" wrapText="1"/>
    </xf>
    <xf numFmtId="167" fontId="13" fillId="3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center" vertical="center" wrapText="1"/>
    </xf>
    <xf numFmtId="14" fontId="5" fillId="9" borderId="2" xfId="3" applyNumberFormat="1" applyFont="1" applyFill="1" applyBorder="1" applyAlignment="1">
      <alignment horizontal="center" vertical="center" wrapText="1"/>
    </xf>
    <xf numFmtId="0" fontId="5" fillId="9" borderId="2" xfId="3" applyFont="1" applyFill="1" applyBorder="1" applyAlignment="1">
      <alignment horizontal="center" vertical="center" wrapText="1"/>
    </xf>
    <xf numFmtId="4" fontId="5" fillId="9" borderId="2" xfId="3" applyNumberFormat="1" applyFont="1" applyFill="1" applyBorder="1" applyAlignment="1">
      <alignment horizontal="center" vertical="center" wrapText="1"/>
    </xf>
    <xf numFmtId="166" fontId="5" fillId="9" borderId="2" xfId="3" applyNumberFormat="1" applyFont="1" applyFill="1" applyBorder="1" applyAlignment="1">
      <alignment horizontal="center" vertical="center" wrapText="1"/>
    </xf>
    <xf numFmtId="0" fontId="5" fillId="9" borderId="2" xfId="3" applyNumberFormat="1" applyFont="1" applyFill="1" applyBorder="1" applyAlignment="1">
      <alignment horizontal="center" vertical="center" wrapText="1"/>
    </xf>
    <xf numFmtId="4" fontId="5" fillId="9" borderId="2" xfId="3" applyNumberFormat="1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 wrapText="1"/>
    </xf>
    <xf numFmtId="167" fontId="5" fillId="8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165" fontId="9" fillId="2" borderId="2" xfId="3" applyNumberFormat="1" applyFont="1" applyFill="1" applyBorder="1" applyAlignment="1">
      <alignment horizontal="center" vertical="center" wrapText="1"/>
    </xf>
    <xf numFmtId="165" fontId="9" fillId="2" borderId="3" xfId="3" applyNumberFormat="1" applyFont="1" applyFill="1" applyBorder="1" applyAlignment="1">
      <alignment horizontal="center" vertical="center" wrapText="1"/>
    </xf>
    <xf numFmtId="4" fontId="9" fillId="2" borderId="4" xfId="3" applyNumberFormat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 wrapText="1"/>
    </xf>
    <xf numFmtId="4" fontId="9" fillId="2" borderId="5" xfId="3" applyNumberFormat="1" applyFont="1" applyFill="1" applyBorder="1" applyAlignment="1">
      <alignment horizontal="center" vertical="center" wrapText="1"/>
    </xf>
    <xf numFmtId="167" fontId="9" fillId="2" borderId="1" xfId="3" applyNumberFormat="1" applyFont="1" applyFill="1" applyBorder="1" applyAlignment="1">
      <alignment horizontal="center" vertical="center" wrapText="1"/>
    </xf>
    <xf numFmtId="2" fontId="9" fillId="2" borderId="2" xfId="3" applyNumberFormat="1" applyFont="1" applyFill="1" applyBorder="1" applyAlignment="1">
      <alignment horizontal="center" vertical="center" wrapText="1"/>
    </xf>
    <xf numFmtId="2" fontId="9" fillId="2" borderId="3" xfId="3" applyNumberFormat="1" applyFont="1" applyFill="1" applyBorder="1" applyAlignment="1">
      <alignment horizontal="center" vertical="center" wrapText="1"/>
    </xf>
    <xf numFmtId="4" fontId="16" fillId="2" borderId="4" xfId="3" applyNumberFormat="1" applyFont="1" applyFill="1" applyBorder="1" applyAlignment="1">
      <alignment horizontal="center" vertical="center" wrapText="1"/>
    </xf>
    <xf numFmtId="4" fontId="16" fillId="2" borderId="6" xfId="3" applyNumberFormat="1" applyFont="1" applyFill="1" applyBorder="1" applyAlignment="1">
      <alignment horizontal="center" vertical="center" wrapText="1"/>
    </xf>
    <xf numFmtId="4" fontId="16" fillId="2" borderId="5" xfId="3" applyNumberFormat="1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10" borderId="1" xfId="3" applyFont="1" applyFill="1" applyBorder="1" applyAlignment="1">
      <alignment horizontal="center" vertical="center" wrapText="1"/>
    </xf>
    <xf numFmtId="14" fontId="8" fillId="10" borderId="1" xfId="3" applyNumberFormat="1" applyFont="1" applyFill="1" applyBorder="1" applyAlignment="1">
      <alignment horizontal="center" vertical="center" wrapText="1"/>
    </xf>
    <xf numFmtId="0" fontId="8" fillId="10" borderId="1" xfId="3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14" fontId="26" fillId="10" borderId="1" xfId="0" applyNumberFormat="1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5" fillId="10" borderId="1" xfId="3" applyFont="1" applyFill="1" applyBorder="1" applyAlignment="1">
      <alignment horizontal="center" vertical="center" wrapText="1"/>
    </xf>
    <xf numFmtId="14" fontId="5" fillId="10" borderId="1" xfId="3" applyNumberFormat="1" applyFont="1" applyFill="1" applyBorder="1" applyAlignment="1">
      <alignment horizontal="center" vertical="center" wrapText="1"/>
    </xf>
    <xf numFmtId="0" fontId="5" fillId="10" borderId="1" xfId="3" applyNumberFormat="1" applyFont="1" applyFill="1" applyBorder="1" applyAlignment="1">
      <alignment horizontal="center" vertical="center" wrapText="1"/>
    </xf>
    <xf numFmtId="4" fontId="5" fillId="10" borderId="1" xfId="3" applyNumberFormat="1" applyFont="1" applyFill="1" applyBorder="1" applyAlignment="1">
      <alignment horizontal="right" vertical="center" wrapText="1"/>
    </xf>
    <xf numFmtId="2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/>
    <xf numFmtId="0" fontId="8" fillId="10" borderId="2" xfId="3" applyFont="1" applyFill="1" applyBorder="1" applyAlignment="1">
      <alignment horizontal="center" vertical="center" wrapText="1"/>
    </xf>
    <xf numFmtId="0" fontId="5" fillId="10" borderId="2" xfId="3" applyFont="1" applyFill="1" applyBorder="1" applyAlignment="1">
      <alignment horizontal="center" vertical="center" wrapText="1"/>
    </xf>
    <xf numFmtId="14" fontId="8" fillId="10" borderId="2" xfId="3" applyNumberFormat="1" applyFont="1" applyFill="1" applyBorder="1" applyAlignment="1">
      <alignment horizontal="center" vertical="center" wrapText="1"/>
    </xf>
    <xf numFmtId="14" fontId="5" fillId="10" borderId="2" xfId="3" applyNumberFormat="1" applyFont="1" applyFill="1" applyBorder="1" applyAlignment="1">
      <alignment horizontal="center" vertical="center" wrapText="1"/>
    </xf>
    <xf numFmtId="0" fontId="8" fillId="10" borderId="2" xfId="3" applyNumberFormat="1" applyFont="1" applyFill="1" applyBorder="1" applyAlignment="1">
      <alignment horizontal="center" vertical="center" wrapText="1"/>
    </xf>
    <xf numFmtId="0" fontId="5" fillId="10" borderId="2" xfId="3" applyNumberFormat="1" applyFont="1" applyFill="1" applyBorder="1" applyAlignment="1">
      <alignment horizontal="center" vertical="center" wrapText="1"/>
    </xf>
    <xf numFmtId="4" fontId="5" fillId="8" borderId="0" xfId="0" applyNumberFormat="1" applyFont="1" applyFill="1" applyBorder="1" applyAlignment="1">
      <alignment horizontal="right" vertical="center"/>
    </xf>
    <xf numFmtId="0" fontId="18" fillId="10" borderId="1" xfId="3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right" vertical="center"/>
    </xf>
    <xf numFmtId="4" fontId="28" fillId="2" borderId="4" xfId="3" applyNumberFormat="1" applyFont="1" applyFill="1" applyBorder="1" applyAlignment="1">
      <alignment horizontal="right" vertical="center" wrapText="1"/>
    </xf>
    <xf numFmtId="4" fontId="28" fillId="2" borderId="1" xfId="3" applyNumberFormat="1" applyFont="1" applyFill="1" applyBorder="1" applyAlignment="1">
      <alignment horizontal="right" vertical="center" wrapText="1"/>
    </xf>
    <xf numFmtId="4" fontId="30" fillId="2" borderId="1" xfId="0" applyNumberFormat="1" applyFont="1" applyFill="1" applyBorder="1" applyAlignment="1">
      <alignment horizontal="right" vertical="center"/>
    </xf>
    <xf numFmtId="4" fontId="8" fillId="2" borderId="1" xfId="3" applyNumberFormat="1" applyFont="1" applyFill="1" applyBorder="1" applyAlignment="1">
      <alignment horizontal="right" vertical="center" wrapText="1"/>
    </xf>
    <xf numFmtId="4" fontId="26" fillId="2" borderId="1" xfId="0" applyNumberFormat="1" applyFont="1" applyFill="1" applyBorder="1" applyAlignment="1">
      <alignment horizontal="right" vertical="center"/>
    </xf>
    <xf numFmtId="4" fontId="8" fillId="10" borderId="1" xfId="3" applyNumberFormat="1" applyFont="1" applyFill="1" applyBorder="1" applyAlignment="1">
      <alignment horizontal="right" vertical="center" wrapText="1"/>
    </xf>
    <xf numFmtId="4" fontId="26" fillId="10" borderId="1" xfId="0" applyNumberFormat="1" applyFont="1" applyFill="1" applyBorder="1" applyAlignment="1">
      <alignment horizontal="right" vertical="center"/>
    </xf>
    <xf numFmtId="4" fontId="5" fillId="10" borderId="2" xfId="3" applyNumberFormat="1" applyFont="1" applyFill="1" applyBorder="1" applyAlignment="1">
      <alignment horizontal="right" vertical="center" wrapText="1"/>
    </xf>
    <xf numFmtId="4" fontId="8" fillId="10" borderId="2" xfId="3" applyNumberFormat="1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/>
    </xf>
    <xf numFmtId="167" fontId="5" fillId="10" borderId="1" xfId="3" applyNumberFormat="1" applyFont="1" applyFill="1" applyBorder="1" applyAlignment="1">
      <alignment horizontal="center" vertical="center" wrapText="1"/>
    </xf>
    <xf numFmtId="167" fontId="5" fillId="10" borderId="4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32" fillId="2" borderId="1" xfId="3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7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left" vertical="center" wrapText="1"/>
    </xf>
    <xf numFmtId="0" fontId="5" fillId="11" borderId="1" xfId="3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14" fontId="5" fillId="11" borderId="1" xfId="3" applyNumberFormat="1" applyFont="1" applyFill="1" applyBorder="1" applyAlignment="1">
      <alignment horizontal="center" vertical="center" wrapText="1"/>
    </xf>
    <xf numFmtId="4" fontId="5" fillId="11" borderId="1" xfId="3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center" vertical="center" wrapText="1"/>
    </xf>
    <xf numFmtId="166" fontId="5" fillId="11" borderId="1" xfId="3" applyNumberFormat="1" applyFont="1" applyFill="1" applyBorder="1" applyAlignment="1">
      <alignment horizontal="center" vertical="center" wrapText="1"/>
    </xf>
    <xf numFmtId="2" fontId="5" fillId="11" borderId="1" xfId="3" applyNumberFormat="1" applyFont="1" applyFill="1" applyBorder="1" applyAlignment="1">
      <alignment horizontal="center" vertical="center" wrapText="1"/>
    </xf>
    <xf numFmtId="0" fontId="5" fillId="11" borderId="1" xfId="3" applyNumberFormat="1" applyFont="1" applyFill="1" applyBorder="1" applyAlignment="1">
      <alignment horizontal="center" vertical="center" wrapText="1"/>
    </xf>
    <xf numFmtId="0" fontId="18" fillId="11" borderId="1" xfId="3" applyFont="1" applyFill="1" applyBorder="1" applyAlignment="1">
      <alignment horizontal="center" vertical="center" wrapText="1"/>
    </xf>
    <xf numFmtId="167" fontId="5" fillId="11" borderId="1" xfId="3" applyNumberFormat="1" applyFont="1" applyFill="1" applyBorder="1" applyAlignment="1">
      <alignment horizontal="center" vertical="center" wrapText="1"/>
    </xf>
    <xf numFmtId="2" fontId="5" fillId="11" borderId="1" xfId="0" applyNumberFormat="1" applyFont="1" applyFill="1" applyBorder="1" applyAlignment="1">
      <alignment horizontal="center" vertical="center"/>
    </xf>
    <xf numFmtId="0" fontId="15" fillId="11" borderId="1" xfId="3" applyFont="1" applyFill="1" applyBorder="1" applyAlignment="1">
      <alignment horizontal="center" vertical="center" wrapText="1"/>
    </xf>
    <xf numFmtId="2" fontId="13" fillId="11" borderId="1" xfId="0" applyNumberFormat="1" applyFont="1" applyFill="1" applyBorder="1" applyAlignment="1">
      <alignment horizontal="center" vertical="center"/>
    </xf>
    <xf numFmtId="1" fontId="5" fillId="11" borderId="1" xfId="3" applyNumberFormat="1" applyFont="1" applyFill="1" applyBorder="1" applyAlignment="1">
      <alignment horizontal="center" vertical="center" wrapText="1"/>
    </xf>
    <xf numFmtId="167" fontId="5" fillId="11" borderId="4" xfId="3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5" fillId="12" borderId="1" xfId="3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14" fontId="5" fillId="12" borderId="1" xfId="3" applyNumberFormat="1" applyFont="1" applyFill="1" applyBorder="1" applyAlignment="1">
      <alignment horizontal="center" vertical="center" wrapText="1"/>
    </xf>
    <xf numFmtId="4" fontId="5" fillId="12" borderId="1" xfId="3" applyNumberFormat="1" applyFont="1" applyFill="1" applyBorder="1" applyAlignment="1">
      <alignment horizontal="center" vertical="center" wrapText="1"/>
    </xf>
    <xf numFmtId="0" fontId="6" fillId="12" borderId="1" xfId="3" applyFont="1" applyFill="1" applyBorder="1" applyAlignment="1">
      <alignment horizontal="center" vertical="center" wrapText="1"/>
    </xf>
    <xf numFmtId="166" fontId="5" fillId="12" borderId="1" xfId="3" applyNumberFormat="1" applyFont="1" applyFill="1" applyBorder="1" applyAlignment="1">
      <alignment horizontal="center" vertical="center" wrapText="1"/>
    </xf>
    <xf numFmtId="2" fontId="5" fillId="12" borderId="1" xfId="3" applyNumberFormat="1" applyFont="1" applyFill="1" applyBorder="1" applyAlignment="1">
      <alignment horizontal="center" vertical="center" wrapText="1"/>
    </xf>
    <xf numFmtId="0" fontId="5" fillId="12" borderId="1" xfId="3" applyNumberFormat="1" applyFont="1" applyFill="1" applyBorder="1" applyAlignment="1">
      <alignment horizontal="center" vertical="center" wrapText="1"/>
    </xf>
    <xf numFmtId="0" fontId="18" fillId="12" borderId="1" xfId="3" applyFont="1" applyFill="1" applyBorder="1" applyAlignment="1">
      <alignment horizontal="center" vertical="center" wrapText="1"/>
    </xf>
    <xf numFmtId="4" fontId="13" fillId="12" borderId="1" xfId="0" applyNumberFormat="1" applyFont="1" applyFill="1" applyBorder="1" applyAlignment="1">
      <alignment horizontal="right" vertical="center" wrapText="1"/>
    </xf>
    <xf numFmtId="4" fontId="5" fillId="12" borderId="1" xfId="3" applyNumberFormat="1" applyFont="1" applyFill="1" applyBorder="1" applyAlignment="1">
      <alignment horizontal="right" vertical="center" wrapText="1"/>
    </xf>
    <xf numFmtId="4" fontId="5" fillId="12" borderId="1" xfId="0" applyNumberFormat="1" applyFont="1" applyFill="1" applyBorder="1" applyAlignment="1">
      <alignment horizontal="right" vertical="center" wrapText="1"/>
    </xf>
    <xf numFmtId="167" fontId="5" fillId="12" borderId="1" xfId="3" applyNumberFormat="1" applyFont="1" applyFill="1" applyBorder="1" applyAlignment="1">
      <alignment horizontal="center" vertical="center" wrapText="1"/>
    </xf>
    <xf numFmtId="168" fontId="13" fillId="12" borderId="1" xfId="0" applyNumberFormat="1" applyFont="1" applyFill="1" applyBorder="1" applyAlignment="1">
      <alignment horizontal="right" vertical="center" wrapText="1"/>
    </xf>
    <xf numFmtId="2" fontId="5" fillId="12" borderId="1" xfId="0" applyNumberFormat="1" applyFont="1" applyFill="1" applyBorder="1" applyAlignment="1">
      <alignment horizontal="center" vertical="center"/>
    </xf>
    <xf numFmtId="2" fontId="13" fillId="12" borderId="1" xfId="0" applyNumberFormat="1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center" vertical="center" wrapText="1"/>
    </xf>
    <xf numFmtId="14" fontId="5" fillId="12" borderId="2" xfId="3" applyNumberFormat="1" applyFont="1" applyFill="1" applyBorder="1" applyAlignment="1">
      <alignment horizontal="center" vertical="center" wrapText="1"/>
    </xf>
    <xf numFmtId="0" fontId="5" fillId="12" borderId="2" xfId="3" applyFont="1" applyFill="1" applyBorder="1" applyAlignment="1">
      <alignment horizontal="center" vertical="center" wrapText="1"/>
    </xf>
    <xf numFmtId="4" fontId="5" fillId="12" borderId="2" xfId="3" applyNumberFormat="1" applyFont="1" applyFill="1" applyBorder="1" applyAlignment="1">
      <alignment horizontal="center" vertical="center" wrapText="1"/>
    </xf>
    <xf numFmtId="166" fontId="5" fillId="12" borderId="2" xfId="3" applyNumberFormat="1" applyFont="1" applyFill="1" applyBorder="1" applyAlignment="1">
      <alignment horizontal="center" vertical="center" wrapText="1"/>
    </xf>
    <xf numFmtId="0" fontId="5" fillId="12" borderId="2" xfId="3" applyNumberFormat="1" applyFont="1" applyFill="1" applyBorder="1" applyAlignment="1">
      <alignment horizontal="center" vertical="center" wrapText="1"/>
    </xf>
    <xf numFmtId="4" fontId="5" fillId="12" borderId="2" xfId="3" applyNumberFormat="1" applyFont="1" applyFill="1" applyBorder="1" applyAlignment="1">
      <alignment horizontal="right" vertical="center" wrapText="1"/>
    </xf>
    <xf numFmtId="167" fontId="5" fillId="12" borderId="4" xfId="3" applyNumberFormat="1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horizontal="left" vertical="center" wrapText="1"/>
    </xf>
    <xf numFmtId="2" fontId="5" fillId="6" borderId="1" xfId="3" applyNumberFormat="1" applyFont="1" applyFill="1" applyBorder="1" applyAlignment="1">
      <alignment horizontal="center" vertical="center" wrapText="1"/>
    </xf>
    <xf numFmtId="2" fontId="5" fillId="10" borderId="1" xfId="3" applyNumberFormat="1" applyFont="1" applyFill="1" applyBorder="1" applyAlignment="1">
      <alignment horizontal="center" vertical="center" wrapText="1"/>
    </xf>
    <xf numFmtId="4" fontId="5" fillId="6" borderId="1" xfId="3" applyNumberFormat="1" applyFont="1" applyFill="1" applyBorder="1" applyAlignment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Финансовый 2" xfId="6"/>
  </cellStyles>
  <dxfs count="3">
    <dxf>
      <alignment wrapText="1" readingOrder="0"/>
    </dxf>
    <dxf>
      <numFmt numFmtId="169" formatCode="#,##0_ ;\-#,##0\ "/>
    </dxf>
    <dxf>
      <numFmt numFmtId="35" formatCode="_-* #,##0.00\ _₽_-;\-* #,##0.0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v/AppData/Local/Microsoft/Windows/Temporary%20Internet%20Files/Content.Outlook/LD975XAR/&#1057;&#1042;&#1054;&#1044;%20&#1087;&#1086;%20&#1073;&#1072;&#1083;&#1083;&#1072;&#1084;-&#1050;&#1088;&#1072;&#1089;&#1085;&#1086;&#1103;&#1088;&#1089;&#1082;%204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1"/>
      <sheetName val="СУММА"/>
      <sheetName val="Критерии"/>
      <sheetName val="График собраний"/>
      <sheetName val="базовый"/>
      <sheetName val="323,6445 млн.р"/>
      <sheetName val="МП"/>
      <sheetName val="ЖД"/>
      <sheetName val="ЖД 1"/>
      <sheetName val="ЖД базовый"/>
      <sheetName val="Кировский"/>
      <sheetName val="Кировский 1"/>
      <sheetName val="Кировский базовый"/>
      <sheetName val="Ленинский"/>
      <sheetName val="Ленинский базовый"/>
      <sheetName val="Ленинский 1"/>
      <sheetName val="Октябрьский"/>
      <sheetName val="Октябрьский 1"/>
      <sheetName val="Октябрьский базовый"/>
      <sheetName val="Свердловский"/>
      <sheetName val="Свердловский 1"/>
      <sheetName val="Свердловский базовый"/>
      <sheetName val="Советский"/>
      <sheetName val="Советский 1"/>
      <sheetName val="Советский базовый"/>
      <sheetName val="Центральный"/>
      <sheetName val="Центральный 1"/>
      <sheetName val="Центральный базовый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1900</v>
          </cell>
        </row>
        <row r="10">
          <cell r="A10">
            <v>1</v>
          </cell>
          <cell r="B10">
            <v>0</v>
          </cell>
        </row>
        <row r="11">
          <cell r="A11">
            <v>67</v>
          </cell>
          <cell r="B11">
            <v>5</v>
          </cell>
        </row>
        <row r="12">
          <cell r="A12">
            <v>70</v>
          </cell>
          <cell r="B12">
            <v>6</v>
          </cell>
        </row>
        <row r="13">
          <cell r="A13">
            <v>80</v>
          </cell>
          <cell r="B13">
            <v>7</v>
          </cell>
        </row>
        <row r="14">
          <cell r="A14">
            <v>90</v>
          </cell>
          <cell r="B14">
            <v>8</v>
          </cell>
        </row>
        <row r="15">
          <cell r="A15">
            <v>100</v>
          </cell>
          <cell r="B15">
            <v>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асицкий Валерий Владимирович" refreshedDate="43790.484215625002" createdVersion="4" refreshedVersion="4" minRefreshableVersion="3" recordCount="140">
  <cacheSource type="worksheet">
    <worksheetSource ref="A4:AR144" sheet="Ранжир.список"/>
  </cacheSource>
  <cacheFields count="44">
    <cacheField name="№" numFmtId="0">
      <sharedItems containsString="0" containsBlank="1" containsNumber="1" containsInteger="1" minValue="1" maxValue="34" count="35">
        <n v="1"/>
        <m/>
        <n v="34" u="1"/>
        <n v="13" u="1"/>
        <n v="5" u="1"/>
        <n v="14" u="1"/>
        <n v="15" u="1"/>
        <n v="2" u="1"/>
        <n v="6" u="1"/>
        <n v="16" u="1"/>
        <n v="17" u="1"/>
        <n v="18" u="1"/>
        <n v="19" u="1"/>
        <n v="7" u="1"/>
        <n v="20" u="1"/>
        <n v="33" u="1"/>
        <n v="21" u="1"/>
        <n v="22" u="1"/>
        <n v="23" u="1"/>
        <n v="3" u="1"/>
        <n v="8" u="1"/>
        <n v="24" u="1"/>
        <n v="25" u="1"/>
        <n v="9" u="1"/>
        <n v="26" u="1"/>
        <n v="27" u="1"/>
        <n v="10" u="1"/>
        <n v="28" u="1"/>
        <n v="29" u="1"/>
        <n v="11" u="1"/>
        <n v="30" u="1"/>
        <n v="31" u="1"/>
        <n v="4" u="1"/>
        <n v="12" u="1"/>
        <n v="32" u="1"/>
      </sharedItems>
    </cacheField>
    <cacheField name="Адрес МКД" numFmtId="0">
      <sharedItems/>
    </cacheField>
    <cacheField name="Наименование района" numFmtId="0">
      <sharedItems containsBlank="1" count="8">
        <s v="Ленинский"/>
        <s v="Центральный"/>
        <s v="Кировский"/>
        <s v="Свердловский район"/>
        <s v="Октябрьский"/>
        <s v="Советский район"/>
        <s v="Железнодорожный"/>
        <m u="1"/>
      </sharedItems>
    </cacheField>
    <cacheField name="Наименование УО" numFmtId="0">
      <sharedItems/>
    </cacheField>
    <cacheField name="Дата проведения собрания" numFmtId="0">
      <sharedItems containsDate="1" containsMixedTypes="1" minDate="2017-03-28T00:00:00" maxDate="2019-11-04T00:00:00"/>
    </cacheField>
    <cacheField name="Год ввода в эксплуатацию многоквартирного дома" numFmtId="0">
      <sharedItems containsMixedTypes="1" containsNumber="1" containsInteger="1" minValue="1952" maxValue="2008"/>
    </cacheField>
    <cacheField name="Баллы" numFmtId="0">
      <sharedItems containsSemiMixedTypes="0" containsString="0" containsNumber="1" containsInteger="1" minValue="1" maxValue="6"/>
    </cacheField>
    <cacheField name="Выполнение работ по капитальному ремонту общего имущества многоквартирного дома в 2019 году, проводимого в рамках краткосрочного плана реализации региональной программы капитального ремонта общего имущества в многоквартирных домах Региональным фондом капитального ремонта многоквартирных домов Красноярского края" numFmtId="0">
      <sharedItems containsBlank="1"/>
    </cacheField>
    <cacheField name="Баллы2" numFmtId="0">
      <sharedItems containsString="0" containsBlank="1" containsNumber="1" containsInteger="1" minValue="0" maxValue="2"/>
    </cacheField>
    <cacheField name="Предоставление копии кадастрового паспорта на дворовую территорию" numFmtId="0">
      <sharedItems/>
    </cacheField>
    <cacheField name="Баллы3" numFmtId="0">
      <sharedItems containsSemiMixedTypes="0" containsString="0" containsNumber="1" containsInteger="1" minValue="0" maxValue="2"/>
    </cacheField>
    <cacheField name="Отсутствие кадастрового паспорта на дворовую территорию" numFmtId="0">
      <sharedItems containsBlank="1"/>
    </cacheField>
    <cacheField name="Баллы4" numFmtId="0">
      <sharedItems containsBlank="1" containsMixedTypes="1" containsNumber="1" containsInteger="1" minValue="0" maxValue="1"/>
    </cacheField>
    <cacheField name="Доля голосов собственников помещений многоквартирного дома, принявших участие в голосовании по вопросам повестки общего собрания собственников помещений от общего числа голосов собственников помещений в многоквартирном доме" numFmtId="0">
      <sharedItems containsMixedTypes="1" containsNumber="1" minValue="51.4" maxValue="100"/>
    </cacheField>
    <cacheField name="Баллы5" numFmtId="0">
      <sharedItems containsSemiMixedTypes="0" containsString="0" containsNumber="1" containsInteger="1" minValue="0" maxValue="9"/>
    </cacheField>
    <cacheField name="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" numFmtId="0">
      <sharedItems longText="1"/>
    </cacheField>
    <cacheField name="Баллы6" numFmtId="0">
      <sharedItems containsSemiMixedTypes="0" containsString="0" containsNumber="1" containsInteger="1" minValue="0" maxValue="10"/>
    </cacheField>
    <cacheField name="Избрание и деятельность совета многоквартирного дома согласно ст. 161.1 Жилищного кодекса РФ " numFmtId="0">
      <sharedItems containsBlank="1"/>
    </cacheField>
    <cacheField name="Баллы7" numFmtId="0">
      <sharedItems containsString="0" containsBlank="1" containsNumber="1" containsInteger="1" minValue="2" maxValue="3"/>
    </cacheField>
    <cacheField name="В многоквартирном доме выбран и реализован способ управления  товарищество собственников жилья (жилищный кооператив или иной специализированный потребительский кооператив)" numFmtId="0">
      <sharedItems containsBlank="1"/>
    </cacheField>
    <cacheField name="Баллы8" numFmtId="0">
      <sharedItems containsString="0" containsBlank="1" containsNumber="1" containsInteger="1" minValue="0" maxValue="3"/>
    </cacheField>
    <cacheField name="Количество квартир в домах, расположенных на дворовой территории" numFmtId="0">
      <sharedItems containsSemiMixedTypes="0" containsString="0" containsNumber="1" containsInteger="1" minValue="18" maxValue="439"/>
    </cacheField>
    <cacheField name="Баллы9" numFmtId="0">
      <sharedItems containsSemiMixedTypes="0" containsString="0" containsNumber="1" containsInteger="1" minValue="2" maxValue="7"/>
    </cacheField>
    <cacheField name="Доля финансового участия собственников помещений по минимальному перечню работ" numFmtId="0">
      <sharedItems containsMixedTypes="1" containsNumber="1" minValue="0" maxValue="6"/>
    </cacheField>
    <cacheField name="Баллы10" numFmtId="0">
      <sharedItems containsSemiMixedTypes="0" containsString="0" containsNumber="1" containsInteger="1" minValue="0" maxValue="5"/>
    </cacheField>
    <cacheField name="Доля финансового участия собственников помещений по дополнительному перечню работ" numFmtId="0">
      <sharedItems containsBlank="1" containsMixedTypes="1" containsNumber="1" minValue="0" maxValue="35"/>
    </cacheField>
    <cacheField name="Баллы11" numFmtId="0">
      <sharedItems containsString="0" containsBlank="1" containsNumber="1" containsInteger="1" minValue="0" maxValue="3"/>
    </cacheField>
    <cacheField name="Наличие принятого решения по доли финансового участия иных заинтересованных лиц (спонсоры)" numFmtId="0">
      <sharedItems containsBlank="1" containsMixedTypes="1" containsNumber="1" minValue="0.51" maxValue="0.51"/>
    </cacheField>
    <cacheField name="Баллы12" numFmtId="0">
      <sharedItems containsString="0" containsBlank="1" containsNumber="1" containsInteger="1" minValue="0" maxValue="1"/>
    </cacheField>
    <cacheField name="Уровень оплаты за жилое помещение и коммунальные услуги в зависимости от среднего уровня оплаты за жилое помещение коммунальные услуги по городу Красноярску (95,1 %)" numFmtId="0">
      <sharedItems containsMixedTypes="1" containsNumber="1" minValue="74.099999999999994" maxValue="140.69999999999999"/>
    </cacheField>
    <cacheField name="Баллы13" numFmtId="0">
      <sharedItems containsSemiMixedTypes="0" containsString="0" containsNumber="1" containsInteger="1" minValue="0" maxValue="8"/>
    </cacheField>
    <cacheField name="Общая сумма баллов" numFmtId="0">
      <sharedItems containsSemiMixedTypes="0" containsString="0" containsNumber="1" containsInteger="1" minValue="23" maxValue="41"/>
    </cacheField>
    <cacheField name="Всего" numFmtId="4">
      <sharedItems containsSemiMixedTypes="0" containsString="0" containsNumber="1" minValue="0" maxValue="8400859.9900000002"/>
    </cacheField>
    <cacheField name="Бюджетные средства, всего" numFmtId="0">
      <sharedItems containsSemiMixedTypes="0" containsString="0" containsNumber="1" minValue="0" maxValue="8224441.9299999997"/>
    </cacheField>
    <cacheField name="средства жителей" numFmtId="0">
      <sharedItems containsSemiMixedTypes="0" containsString="0" containsNumber="1" minValue="0" maxValue="283865.64"/>
    </cacheField>
    <cacheField name="Всего2" numFmtId="4">
      <sharedItems containsSemiMixedTypes="0" containsString="0" containsNumber="1" minValue="0" maxValue="4443004.51"/>
    </cacheField>
    <cacheField name="Бюджетные средства, всего2" numFmtId="4">
      <sharedItems containsSemiMixedTypes="0" containsString="0" containsNumber="1" minValue="0" maxValue="3532188.59"/>
    </cacheField>
    <cacheField name="средства жителей2" numFmtId="4">
      <sharedItems containsSemiMixedTypes="0" containsString="0" containsNumber="1" minValue="0" maxValue="910815.92"/>
    </cacheField>
    <cacheField name="Всего3" numFmtId="4">
      <sharedItems containsSemiMixedTypes="0" containsString="0" containsNumber="1" minValue="151231.96" maxValue="11061678.459999999"/>
    </cacheField>
    <cacheField name="Бюджетные средства, всего3" numFmtId="4">
      <sharedItems containsSemiMixedTypes="0" containsString="0" containsNumber="1" minValue="120229.41" maxValue="10348686.550000001"/>
    </cacheField>
    <cacheField name="средства жителей3" numFmtId="4">
      <sharedItems containsSemiMixedTypes="0" containsString="0" containsNumber="1" minValue="10858.87" maxValue="1138761.52"/>
    </cacheField>
    <cacheField name="Дата и ремя подачи заяки" numFmtId="0">
      <sharedItems containsDate="1" containsMixedTypes="1" minDate="2019-01-21T09:00:00" maxDate="2019-11-11T17:00:00"/>
    </cacheField>
    <cacheField name="мин" numFmtId="2">
      <sharedItems containsMixedTypes="1" containsNumber="1" minValue="0" maxValue="6.0000001014564521"/>
    </cacheField>
    <cacheField name="доп" numFmtId="0">
      <sharedItems containsMixedTypes="1" containsNumber="1" minValue="0" maxValue="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s v="ул. Малаховская, д. 4"/>
    <x v="0"/>
    <s v="ООО УК &quot;Базис&quot;"/>
    <d v="2019-09-28T00:00:00"/>
    <n v="1982"/>
    <n v="6"/>
    <s v="нет"/>
    <n v="0"/>
    <s v="да"/>
    <n v="2"/>
    <s v=" "/>
    <n v="0"/>
    <n v="97.3"/>
    <n v="8"/>
    <s v="Проведение субботников, дворовых праздников, сбор макулатуры"/>
    <n v="8"/>
    <s v="выбран"/>
    <n v="3"/>
    <s v="нет"/>
    <n v="0"/>
    <n v="350"/>
    <n v="7"/>
    <n v="4"/>
    <n v="3"/>
    <n v="22"/>
    <n v="1"/>
    <m/>
    <m/>
    <n v="98"/>
    <n v="3"/>
    <n v="41"/>
    <n v="914451.33000000007"/>
    <n v="877873.28"/>
    <n v="36578.050000000003"/>
    <n v="92164.800000000003"/>
    <n v="71888.55"/>
    <n v="20276.25"/>
    <n v="1006616.1300000001"/>
    <n v="949761.83000000007"/>
    <n v="56854.3"/>
    <d v="2019-10-22T09:05:00"/>
    <n v="3.9999996500633883"/>
    <n v="21.999993489922399"/>
  </r>
  <r>
    <x v="0"/>
    <s v="ул. Горького, 34"/>
    <x v="1"/>
    <s v="ООО УК &quot;ЖСК&quot;"/>
    <d v="2019-10-22T00:00:00"/>
    <n v="1971"/>
    <n v="6"/>
    <s v="нет"/>
    <n v="0"/>
    <s v="да"/>
    <n v="2"/>
    <m/>
    <m/>
    <n v="71.900000000000006"/>
    <n v="6"/>
    <s v="участие в общегородском субботнике, весенне-осеннем двухмесячнике, посадка цветов"/>
    <n v="10"/>
    <s v="выбран"/>
    <n v="3"/>
    <m/>
    <m/>
    <n v="210"/>
    <n v="7"/>
    <n v="3.5"/>
    <n v="3"/>
    <n v="20.5"/>
    <n v="1"/>
    <m/>
    <m/>
    <n v="97"/>
    <n v="3"/>
    <n v="41"/>
    <n v="2753746.21"/>
    <n v="2657365.09"/>
    <n v="96381.119999999995"/>
    <n v="2279655.84"/>
    <n v="1812326.39"/>
    <n v="467329.45"/>
    <n v="5033402.05"/>
    <n v="4469691.4799999995"/>
    <n v="563710.57000000007"/>
    <d v="2019-10-22T09:40:00"/>
    <n v="3.4999998359799225"/>
    <n v="20.499999967598082"/>
  </r>
  <r>
    <x v="0"/>
    <s v="ул. Ползунова, д. 10"/>
    <x v="0"/>
    <s v="ООО УК &quot;Базис&quot;"/>
    <d v="2019-09-25T00:00:00"/>
    <n v="1982"/>
    <n v="6"/>
    <s v="нет"/>
    <n v="0"/>
    <s v="да"/>
    <n v="2"/>
    <s v=" "/>
    <s v=" "/>
    <n v="77.47"/>
    <n v="6"/>
    <s v="Проведение субботников, разбивка клумб"/>
    <n v="9"/>
    <s v="выбран"/>
    <n v="3"/>
    <s v="нет"/>
    <n v="0"/>
    <n v="350"/>
    <n v="7"/>
    <n v="4"/>
    <n v="3"/>
    <n v="22"/>
    <n v="1"/>
    <m/>
    <m/>
    <n v="98"/>
    <n v="3"/>
    <n v="40"/>
    <n v="988678.27"/>
    <n v="949131.14"/>
    <n v="39547.129999999997"/>
    <n v="236431.2"/>
    <n v="184416.34"/>
    <n v="52014.86"/>
    <n v="1225109.47"/>
    <n v="1133547.48"/>
    <n v="91561.989999999991"/>
    <d v="2019-10-22T09:05:00"/>
    <n v="3.9999999190838893"/>
    <n v="21.999998308175908"/>
  </r>
  <r>
    <x v="0"/>
    <s v="ул. Львовская, д. 50"/>
    <x v="0"/>
    <s v="МП &quot;МУК &quot;Правобережная&quot;"/>
    <d v="2019-10-21T00:00:00"/>
    <n v="1970"/>
    <n v="6"/>
    <s v="нет"/>
    <n v="0"/>
    <s v="нет"/>
    <n v="0"/>
    <s v="да"/>
    <n v="1"/>
    <n v="84.9"/>
    <n v="7"/>
    <s v="Участие в субботниках , высадке зеленых насаждений, сбор макулатуры."/>
    <n v="10"/>
    <s v="выбран"/>
    <n v="3"/>
    <s v="нет"/>
    <n v="0"/>
    <n v="250"/>
    <n v="7"/>
    <n v="3.1"/>
    <n v="3"/>
    <s v=" "/>
    <n v="0"/>
    <m/>
    <m/>
    <n v="95.6"/>
    <n v="3"/>
    <n v="40"/>
    <n v="2284457.36"/>
    <n v="2213639.19"/>
    <n v="70818.17"/>
    <n v="0"/>
    <n v="0"/>
    <n v="0"/>
    <n v="2284457.36"/>
    <n v="2213639.19"/>
    <n v="70818.17"/>
    <d v="2019-10-22T09:10:00"/>
    <n v="3.4999990960092422"/>
    <n v="20.499999063739132"/>
  </r>
  <r>
    <x v="0"/>
    <s v="ул. 26 Бакинских комиссаров, д. 27а"/>
    <x v="0"/>
    <s v="МП &quot;МУК &quot;Правобережная&quot;"/>
    <d v="2018-09-14T00:00:00"/>
    <n v="1974"/>
    <n v="6"/>
    <s v="нет"/>
    <n v="0"/>
    <s v="да"/>
    <n v="2"/>
    <m/>
    <m/>
    <s v="71.4"/>
    <n v="6"/>
    <s v="Участие в субботниках , дворовых праздниках, высадке зеленых насаждений, сбор макулатуры."/>
    <n v="10"/>
    <s v="выбран"/>
    <n v="3"/>
    <s v="нет"/>
    <n v="0"/>
    <n v="205"/>
    <n v="7"/>
    <n v="3.1"/>
    <n v="3"/>
    <m/>
    <n v="0"/>
    <m/>
    <m/>
    <n v="95.6"/>
    <n v="3"/>
    <n v="40"/>
    <n v="586658.9800000001"/>
    <n v="568472.56000000006"/>
    <n v="18186.419999999998"/>
    <n v="0"/>
    <n v="0"/>
    <n v="0"/>
    <n v="586658.9800000001"/>
    <n v="568472.56000000006"/>
    <n v="18186.419999999998"/>
    <d v="2019-10-22T09:10:00"/>
    <n v="3.4999987567427242"/>
    <n v="20.499999906527393"/>
  </r>
  <r>
    <x v="0"/>
    <s v="ул. Щорса, 4"/>
    <x v="2"/>
    <s v="МП МУК &quot;Красноярская&quot;"/>
    <d v="2019-10-12T00:00:00"/>
    <n v="1961"/>
    <n v="6"/>
    <m/>
    <m/>
    <s v="Предоставлен"/>
    <n v="2"/>
    <m/>
    <m/>
    <n v="75.400000000000006"/>
    <n v="6"/>
    <s v="Ежегодно участвуют в субботниках:  уборка территории. Активно участвуют в озеленении и облагораживании дворовой территории в весенне-летний период._x000a_"/>
    <n v="10"/>
    <s v="Избран"/>
    <n v="3"/>
    <s v="УК"/>
    <m/>
    <n v="80"/>
    <n v="3"/>
    <n v="2"/>
    <n v="0"/>
    <n v="20.100000000000001"/>
    <n v="1"/>
    <m/>
    <m/>
    <n v="99.3"/>
    <n v="8"/>
    <n v="39"/>
    <n v="34739.780000000006"/>
    <n v="34044.980000000003"/>
    <n v="694.8"/>
    <n v="1783307.62"/>
    <n v="1424862.79"/>
    <n v="358444.83"/>
    <n v="1818047.4000000001"/>
    <n v="1458907.77"/>
    <n v="359139.63"/>
    <d v="2019-10-21T17:10:00"/>
    <n v="2.000012665595464"/>
    <n v="20.099999909157567"/>
  </r>
  <r>
    <x v="0"/>
    <s v="ул. Западная, 5 &quot;а&quot; - ул. Западная, 7"/>
    <x v="2"/>
    <s v="ООО УК &quot;Тэрра&quot;"/>
    <d v="2019-10-21T00:00:00"/>
    <s v="1966/1962"/>
    <n v="6"/>
    <s v="да"/>
    <n v="2"/>
    <s v="Предоставлен"/>
    <n v="2"/>
    <m/>
    <m/>
    <s v="74,02/78,54"/>
    <n v="6"/>
    <s v="Ежегодно участвуют в субботниках:  уборка территории. В зимний период организуют праздничную площадку с установкой новогодней елки и снежных горок для организации досуга детей во время новогодних и рождественских праздников_x000a_"/>
    <n v="9"/>
    <s v="Избран"/>
    <n v="3"/>
    <s v="УК"/>
    <m/>
    <n v="120"/>
    <n v="4"/>
    <n v="3.5"/>
    <n v="3"/>
    <n v="20.5"/>
    <n v="1"/>
    <m/>
    <m/>
    <s v="95,6/95,4"/>
    <n v="3"/>
    <n v="39"/>
    <n v="2227097.66"/>
    <n v="2149149.2400000002"/>
    <n v="77948.42"/>
    <n v="2516675.02"/>
    <n v="2000756.64"/>
    <n v="515918.38"/>
    <n v="4743772.68"/>
    <n v="4149905.88"/>
    <n v="593866.80000000005"/>
    <d v="2019-10-23T14:30:00"/>
    <n v="3.4999989554630941"/>
    <n v="20.499999449666827"/>
  </r>
  <r>
    <x v="0"/>
    <s v="пр. им. газ. &quot;Красноярский рабочий&quot;, 93"/>
    <x v="2"/>
    <s v="ООО  &quot;СуперСтрой&quot;"/>
    <d v="2018-07-01T00:00:00"/>
    <n v="1959"/>
    <n v="6"/>
    <m/>
    <m/>
    <s v="Предоставлен"/>
    <n v="2"/>
    <m/>
    <m/>
    <n v="93.14"/>
    <n v="8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60"/>
    <n v="3"/>
    <n v="3.5"/>
    <n v="3"/>
    <n v="20.5"/>
    <n v="1"/>
    <m/>
    <m/>
    <n v="97.5"/>
    <n v="3"/>
    <n v="39"/>
    <n v="1201439.8799999999"/>
    <n v="1159389.48"/>
    <n v="42050.400000000001"/>
    <n v="807979.74"/>
    <n v="642343.89"/>
    <n v="165635.85"/>
    <n v="2009419.6199999999"/>
    <n v="1801733.37"/>
    <n v="207686.25"/>
    <d v="2019-10-24T17:30:00"/>
    <n v="3.4999998710482081"/>
    <n v="20.49999991450979"/>
  </r>
  <r>
    <x v="0"/>
    <s v="ул. Парашютная, 66а"/>
    <x v="3"/>
    <s v="ООО &quot;Практика&quot;"/>
    <d v="2018-10-26T00:00:00"/>
    <n v="1974"/>
    <n v="6"/>
    <s v="-"/>
    <n v="0"/>
    <s v="Представлен"/>
    <n v="2"/>
    <s v="-"/>
    <n v="0"/>
    <n v="76.19"/>
    <n v="6"/>
    <s v="Участие в  субботниках,участие в уборке дворовой территории, посадка саженцев."/>
    <n v="10"/>
    <s v="Избран, отсутсвует подтверждение копией протокола "/>
    <n v="3"/>
    <s v="УК"/>
    <n v="0"/>
    <n v="115"/>
    <n v="4"/>
    <n v="3.5"/>
    <n v="3"/>
    <n v="20.5"/>
    <n v="1"/>
    <s v="-"/>
    <n v="0"/>
    <n v="95.76"/>
    <n v="3"/>
    <n v="38"/>
    <n v="1827164.8"/>
    <n v="1763214.03"/>
    <n v="63950.77"/>
    <n v="601713.64"/>
    <n v="478362.34"/>
    <n v="123351.3"/>
    <n v="2428878.44"/>
    <n v="2241576.37"/>
    <n v="187302.07"/>
    <d v="2019-10-18T09:00:00"/>
    <n v="3.5000001094592013"/>
    <n v="20.500000631529641"/>
  </r>
  <r>
    <x v="0"/>
    <s v="ул. Марковского, 43"/>
    <x v="1"/>
    <s v="ООО УК &quot;ЖСК&quot;"/>
    <d v="2019-10-22T00:00:00"/>
    <n v="1978"/>
    <n v="6"/>
    <s v="нет"/>
    <n v="0"/>
    <s v="да"/>
    <n v="2"/>
    <m/>
    <m/>
    <n v="75.099999999999994"/>
    <n v="6"/>
    <s v="участие в общегородском субботнике, весенне-осеннем двухмесячнике, посадка цветов"/>
    <n v="10"/>
    <s v="выбран"/>
    <n v="3"/>
    <m/>
    <m/>
    <n v="172"/>
    <n v="5"/>
    <n v="3.5"/>
    <n v="3"/>
    <n v="0"/>
    <n v="0"/>
    <m/>
    <m/>
    <n v="105.1"/>
    <n v="3"/>
    <n v="38"/>
    <n v="1541357.04"/>
    <n v="1487410.04"/>
    <n v="53947"/>
    <n v="0"/>
    <n v="0"/>
    <n v="0"/>
    <n v="1541357.04"/>
    <n v="1487410.04"/>
    <n v="53947"/>
    <d v="2019-10-22T09:15:00"/>
    <n v="3.4999998415519049"/>
    <n v="20.50000015258858"/>
  </r>
  <r>
    <x v="0"/>
    <s v="ул. Коломенская, д. 23а"/>
    <x v="0"/>
    <s v="ООО УК &quot;ЖСК&quot;"/>
    <d v="2019-10-16T00:00:00"/>
    <n v="1992"/>
    <n v="5"/>
    <s v="нет"/>
    <n v="0"/>
    <s v="да"/>
    <n v="2"/>
    <m/>
    <m/>
    <n v="72.98"/>
    <n v="6"/>
    <s v="Участие в субботниках , дворовых праздниках, высадке зеленых насаждений, сбор макулатуры."/>
    <n v="8"/>
    <s v="выбран"/>
    <n v="3"/>
    <s v="нет"/>
    <n v="0"/>
    <n v="230"/>
    <n v="7"/>
    <n v="3.5"/>
    <n v="3"/>
    <n v="20.5"/>
    <n v="1"/>
    <m/>
    <m/>
    <n v="99.9"/>
    <n v="3"/>
    <n v="38"/>
    <n v="546088.53999999992"/>
    <n v="526975.44999999995"/>
    <n v="19113.09"/>
    <n v="913807.22"/>
    <n v="726476.74"/>
    <n v="187330.48"/>
    <n v="1459895.7599999998"/>
    <n v="1253452.19"/>
    <n v="206443.57"/>
    <d v="2019-10-22T09:15:00"/>
    <n v="3.0999996428035761"/>
    <n v="0"/>
  </r>
  <r>
    <x v="0"/>
    <s v="пер. Речной, 3"/>
    <x v="1"/>
    <s v="ООО УК &quot;ЖСК&quot;"/>
    <d v="2019-10-21T00:00:00"/>
    <n v="1973"/>
    <n v="6"/>
    <s v="нет"/>
    <n v="0"/>
    <s v="да"/>
    <n v="2"/>
    <m/>
    <m/>
    <n v="78.14"/>
    <n v="6"/>
    <s v="участие в общегородском субботнике, весенне-осеннем двухмесячнике, посадка цветов"/>
    <n v="10"/>
    <s v="выбран"/>
    <n v="3"/>
    <m/>
    <m/>
    <n v="354"/>
    <n v="7"/>
    <n v="0"/>
    <n v="0"/>
    <n v="20.5"/>
    <n v="1"/>
    <m/>
    <m/>
    <n v="95.6"/>
    <n v="3"/>
    <n v="38"/>
    <n v="0"/>
    <n v="0"/>
    <n v="0"/>
    <n v="2202575.5"/>
    <n v="1751047.52"/>
    <n v="451527.98"/>
    <n v="2202575.5"/>
    <n v="1751047.52"/>
    <n v="451527.98"/>
    <d v="2019-10-22T09:30:00"/>
    <n v="2.0000000411952565"/>
    <n v="19.999999664283592"/>
  </r>
  <r>
    <x v="0"/>
    <s v="пр. Красноярский рабочий, 65 &quot;а&quot;"/>
    <x v="2"/>
    <s v="ООО УК &quot;Тэрра&quot;"/>
    <d v="2019-10-21T00:00:00"/>
    <n v="1965"/>
    <n v="6"/>
    <s v="да"/>
    <n v="2"/>
    <s v="Предоставлен"/>
    <n v="2"/>
    <m/>
    <m/>
    <n v="67"/>
    <n v="5"/>
    <s v="Ежегодно участвуют в субботниках:  уборка территории. В зимний период организуют праздничную площадку с установкой новогодней елки и снежных горок для организации досуга детей во время новогодних и рождественских праздников_x000a_"/>
    <n v="10"/>
    <s v="Избран"/>
    <n v="3"/>
    <s v="УК"/>
    <m/>
    <n v="80"/>
    <n v="3"/>
    <n v="3.5"/>
    <n v="3"/>
    <n v="20.5"/>
    <n v="1"/>
    <m/>
    <m/>
    <n v="95.4"/>
    <n v="3"/>
    <n v="38"/>
    <n v="1056692.17"/>
    <n v="1019707.94"/>
    <n v="36984.230000000003"/>
    <n v="644841.38"/>
    <n v="512648.9"/>
    <n v="132192.48000000001"/>
    <n v="1701533.5499999998"/>
    <n v="1532356.8399999999"/>
    <n v="169176.71000000002"/>
    <d v="2019-10-23T14:30:00"/>
    <n v="3.5000003832715074"/>
    <n v="20.499999550277"/>
  </r>
  <r>
    <x v="0"/>
    <s v="пр. Красноярский рабочий, 65 &quot;б&quot;"/>
    <x v="2"/>
    <s v="ООО УК &quot;ЖСК&quot;"/>
    <d v="2019-10-18T00:00:00"/>
    <n v="1974"/>
    <n v="6"/>
    <m/>
    <m/>
    <s v="Предоставлен"/>
    <n v="2"/>
    <m/>
    <m/>
    <n v="81.81"/>
    <n v="7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66"/>
    <n v="3"/>
    <n v="3.5"/>
    <n v="3"/>
    <n v="20.5"/>
    <n v="1"/>
    <m/>
    <m/>
    <n v="97"/>
    <n v="3"/>
    <n v="38"/>
    <n v="1102701.9400000002"/>
    <n v="1064107.3700000001"/>
    <n v="38594.57"/>
    <n v="633836.82000000007"/>
    <n v="503900.27"/>
    <n v="129936.55"/>
    <n v="1736538.7600000002"/>
    <n v="1568007.6400000001"/>
    <n v="168531.12"/>
    <d v="2019-10-24T16:30:00"/>
    <n v="3.5000001904413076"/>
    <n v="20.500000299761695"/>
  </r>
  <r>
    <x v="0"/>
    <s v="ул. Корнетова, 2"/>
    <x v="2"/>
    <s v="ООО УК &quot;ЖСК&quot;"/>
    <d v="2019-10-20T00:00:00"/>
    <n v="1962"/>
    <n v="6"/>
    <s v="да"/>
    <n v="2"/>
    <s v="Предоставлен"/>
    <n v="2"/>
    <m/>
    <m/>
    <n v="70.42"/>
    <n v="6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48"/>
    <n v="2"/>
    <n v="3.5"/>
    <n v="3"/>
    <n v="20.5"/>
    <n v="1"/>
    <m/>
    <m/>
    <n v="96.1"/>
    <n v="3"/>
    <n v="38"/>
    <n v="796422.54"/>
    <n v="768547.75"/>
    <n v="27874.79"/>
    <n v="664747.73"/>
    <n v="528474.43999999994"/>
    <n v="136273.29"/>
    <n v="1461170.27"/>
    <n v="1297022.19"/>
    <n v="164148.08000000002"/>
    <d v="2019-10-24T16:30:00"/>
    <n v="3.5000001381176378"/>
    <n v="20.50000080481659"/>
  </r>
  <r>
    <x v="0"/>
    <s v="ул. Карла Маркса, 14"/>
    <x v="1"/>
    <s v="МП &quot;МУК Красноярская&quot;"/>
    <d v="2019-10-15T00:00:00"/>
    <n v="1988"/>
    <n v="5"/>
    <s v="нет"/>
    <n v="0"/>
    <s v="да"/>
    <n v="2"/>
    <m/>
    <m/>
    <n v="68.2"/>
    <n v="5"/>
    <s v="участие в общегородском субботнике, весенне-осеннем двухмесячнике"/>
    <n v="10"/>
    <s v="выбран"/>
    <n v="3"/>
    <m/>
    <m/>
    <n v="152"/>
    <n v="5"/>
    <n v="3.1"/>
    <n v="3"/>
    <n v="20.100000000000001"/>
    <n v="1"/>
    <m/>
    <m/>
    <n v="98.7"/>
    <n v="3"/>
    <n v="37"/>
    <n v="1183254.53"/>
    <n v="1146573.53"/>
    <n v="36681"/>
    <n v="270942.84999999998"/>
    <n v="216483.34"/>
    <n v="54459.51"/>
    <n v="1454197.38"/>
    <n v="1363056.87"/>
    <n v="91140.510000000009"/>
    <d v="2019-10-21T09:00:00"/>
    <n v="3.1000092600532869"/>
    <n v="20.099998948117658"/>
  </r>
  <r>
    <x v="0"/>
    <s v="ул. Автомобилистов, д. 70а"/>
    <x v="0"/>
    <s v="МП &quot;МУК &quot;Правобережная&quot;"/>
    <d v="2019-10-21T00:00:00"/>
    <n v="1979"/>
    <n v="6"/>
    <s v="нет"/>
    <n v="0"/>
    <s v="да"/>
    <n v="2"/>
    <m/>
    <m/>
    <n v="70.5"/>
    <n v="6"/>
    <s v="Участие в субботниках , дворовых праздниках, высадке зеленых насаждений, сбор макулатуры."/>
    <n v="10"/>
    <s v="выбран"/>
    <n v="3"/>
    <s v="нет"/>
    <n v="0"/>
    <n v="215"/>
    <n v="7"/>
    <n v="2.1"/>
    <n v="0"/>
    <s v=" "/>
    <n v="0"/>
    <m/>
    <m/>
    <n v="96.8"/>
    <n v="3"/>
    <n v="37"/>
    <n v="3200919.43"/>
    <n v="3133700.12"/>
    <n v="67219.31"/>
    <n v="0"/>
    <n v="0"/>
    <n v="0"/>
    <n v="3200919.43"/>
    <n v="3133700.12"/>
    <n v="67219.31"/>
    <d v="2019-10-22T09:10:00"/>
    <n v="2.1000000615448164"/>
    <e v="#DIV/0!"/>
  </r>
  <r>
    <x v="0"/>
    <s v="ул. Паровозная, 5"/>
    <x v="0"/>
    <s v="ООО УК &quot;ЖСК&quot;"/>
    <d v="2019-10-13T00:00:00"/>
    <n v="1966"/>
    <n v="6"/>
    <s v="нет"/>
    <n v="0"/>
    <s v="да"/>
    <n v="2"/>
    <m/>
    <m/>
    <n v="97.15"/>
    <n v="8"/>
    <s v="Участие в субботниках , дворовых праздниках, высадке зеленых насаждений, сбор макулатуры."/>
    <n v="4"/>
    <s v="выбран"/>
    <n v="3"/>
    <s v="нет"/>
    <n v="0"/>
    <n v="220"/>
    <n v="7"/>
    <n v="3.5"/>
    <n v="3"/>
    <n v="20.5"/>
    <n v="1"/>
    <m/>
    <m/>
    <n v="99.9"/>
    <n v="3"/>
    <n v="37"/>
    <n v="152710.31"/>
    <n v="147365.45000000001"/>
    <n v="5344.86"/>
    <n v="163721.97999999998"/>
    <n v="130158.98"/>
    <n v="33563"/>
    <n v="316432.28999999998"/>
    <n v="277524.43"/>
    <n v="38907.86"/>
    <d v="2019-10-22T09:15:00"/>
    <n v="3.4999994433905606"/>
    <n v="20.499996396329927"/>
  </r>
  <r>
    <x v="0"/>
    <s v="ул. Забобонова, 8"/>
    <x v="4"/>
    <s v="МП &quot;МУК Красноярская&quot;"/>
    <d v="2019-10-14T00:00:00"/>
    <n v="1976"/>
    <n v="6"/>
    <s v="-"/>
    <n v="0"/>
    <s v="есть"/>
    <n v="2"/>
    <s v="есть"/>
    <n v="0"/>
    <n v="75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214"/>
    <n v="7"/>
    <n v="2"/>
    <n v="0"/>
    <n v="20"/>
    <n v="0"/>
    <s v="нет"/>
    <n v="0"/>
    <n v="99.2"/>
    <n v="3"/>
    <n v="37"/>
    <n v="1279542.68"/>
    <n v="1253951.8299999998"/>
    <n v="25590.85"/>
    <n v="1249834.3400000001"/>
    <n v="999867.47000000009"/>
    <n v="249966.87"/>
    <n v="2529377.02"/>
    <n v="2253819.2999999998"/>
    <n v="275557.71999999997"/>
    <d v="2019-10-22T15:10:00"/>
    <n v="1.9999997186494787"/>
    <n v="20.000000160021205"/>
  </r>
  <r>
    <x v="0"/>
    <s v="ул. 40 лет Победы, 4"/>
    <x v="5"/>
    <s v="ООО УК «Новый город»"/>
    <d v="2019-10-17T00:00:00"/>
    <n v="1987"/>
    <n v="5"/>
    <s v="-"/>
    <n v="0"/>
    <s v="Представлен"/>
    <n v="2"/>
    <s v="-"/>
    <n v="0"/>
    <n v="80.2"/>
    <n v="7"/>
    <s v="Участие в  субботниках,участие в уборке дворовой территории, посадка саженцев, покраска и облагораживание территорий "/>
    <n v="10"/>
    <s v="Отсутствует подтверждение копией протокола "/>
    <n v="2"/>
    <s v="УК"/>
    <n v="0"/>
    <n v="324"/>
    <n v="7"/>
    <n v="3"/>
    <n v="0"/>
    <n v="21"/>
    <n v="1"/>
    <s v="-"/>
    <n v="0"/>
    <n v="99.1"/>
    <n v="3"/>
    <n v="37"/>
    <n v="6008344.04"/>
    <n v="5828093.7199999997"/>
    <n v="180250.32"/>
    <n v="3285054.08"/>
    <n v="2595192.7200000002"/>
    <n v="689861.36"/>
    <n v="9293398.120000001"/>
    <n v="8423286.4399999995"/>
    <n v="870111.67999999993"/>
    <d v="2019-10-22T18:00:00"/>
    <n v="2.9999999800277748"/>
    <n v="21.000000097410876"/>
  </r>
  <r>
    <x v="0"/>
    <s v="пр. Красноярский рабочий, 65"/>
    <x v="2"/>
    <s v="ООО УК &quot;ЖСК&quot;"/>
    <d v="2019-10-18T00:00:00"/>
    <n v="1962"/>
    <n v="6"/>
    <m/>
    <m/>
    <s v="Предоставлен"/>
    <n v="2"/>
    <m/>
    <m/>
    <n v="71.430000000000007"/>
    <n v="6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64"/>
    <n v="3"/>
    <n v="3.5"/>
    <n v="3"/>
    <n v="20.5"/>
    <n v="1"/>
    <m/>
    <m/>
    <n v="96.3"/>
    <n v="3"/>
    <n v="37"/>
    <n v="739718.58000000007"/>
    <n v="713828.43"/>
    <n v="25890.15"/>
    <n v="713804.11"/>
    <n v="567474.27"/>
    <n v="146329.84"/>
    <n v="1453522.69"/>
    <n v="1281302.7000000002"/>
    <n v="172219.99"/>
    <d v="2019-10-24T16:30:00"/>
    <n v="3.4999999594440361"/>
    <n v="20.499999642759132"/>
  </r>
  <r>
    <x v="0"/>
    <s v="ул. Корнетова, 2 &quot;а&quot;"/>
    <x v="2"/>
    <s v="ООО УК &quot;ЖСК&quot;"/>
    <d v="2019-10-20T00:00:00"/>
    <n v="1997"/>
    <n v="3"/>
    <m/>
    <m/>
    <s v="Предоставлен"/>
    <n v="2"/>
    <m/>
    <m/>
    <n v="100"/>
    <n v="9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20"/>
    <n v="2"/>
    <n v="3.5"/>
    <n v="3"/>
    <n v="20.5"/>
    <n v="1"/>
    <n v="0.51"/>
    <n v="1"/>
    <n v="96.3"/>
    <n v="3"/>
    <n v="37"/>
    <n v="564582.70000000007"/>
    <n v="544822.30000000005"/>
    <n v="19760.400000000001"/>
    <n v="28636.980000000003"/>
    <n v="22766.400000000001"/>
    <n v="5870.58"/>
    <n v="593219.68000000005"/>
    <n v="567588.70000000007"/>
    <n v="25630.980000000003"/>
    <d v="2019-10-24T16:30:00"/>
    <n v="3.5000009741708347"/>
    <n v="20.499996857210501"/>
  </r>
  <r>
    <x v="0"/>
    <s v="Железнодорожников, 22"/>
    <x v="6"/>
    <s v="ООО УК «Меркурий»"/>
    <d v="2019-10-18T00:00:00"/>
    <n v="1974"/>
    <n v="6"/>
    <s v="-"/>
    <n v="0"/>
    <s v="Представлен"/>
    <n v="2"/>
    <s v="-"/>
    <n v="0"/>
    <n v="68.69"/>
    <n v="5"/>
    <s v="Участие в общегородских субботниках, разбивка цветников, покраска и ремонт МАФ, посадка саженцев, украшение балконов цветами"/>
    <n v="10"/>
    <s v="Избран"/>
    <n v="3"/>
    <s v="УК"/>
    <n v="0"/>
    <n v="208"/>
    <n v="7"/>
    <n v="2.1"/>
    <n v="0"/>
    <n v="20.100000000000001"/>
    <n v="1"/>
    <s v="-"/>
    <n v="0"/>
    <n v="95.8"/>
    <n v="3"/>
    <n v="37"/>
    <n v="4020732.4899999998"/>
    <n v="3936297.11"/>
    <n v="84435.38"/>
    <n v="828175.92"/>
    <n v="661712.56000000006"/>
    <n v="166463.35999999999"/>
    <n v="4848908.41"/>
    <n v="4598009.67"/>
    <n v="250898.74"/>
    <s v="22.10.2019_x000a_09:00"/>
    <n v="2.0999999430452041"/>
    <n v="20.500000025545983"/>
  </r>
  <r>
    <x v="0"/>
    <s v="ул. Парашютная, 70 а"/>
    <x v="3"/>
    <s v="МП &quot;МУК Красноярская&quot;"/>
    <d v="2019-10-16T00:00:00"/>
    <n v="1979"/>
    <n v="6"/>
    <m/>
    <m/>
    <s v="Представлен"/>
    <n v="2"/>
    <m/>
    <m/>
    <n v="67.8"/>
    <n v="5"/>
    <s v="Участие в  субботниках,участие в уборке дворовой территории, посадка саженцев, покраска и облагораживание территорий "/>
    <n v="10"/>
    <s v="Избран"/>
    <n v="3"/>
    <s v="УК"/>
    <n v="0"/>
    <n v="251"/>
    <n v="7"/>
    <n v="2"/>
    <n v="0"/>
    <n v="20"/>
    <n v="0"/>
    <m/>
    <m/>
    <n v="98.9"/>
    <n v="3"/>
    <n v="36"/>
    <n v="2493513.0999999996"/>
    <n v="2443642.84"/>
    <n v="49870.26"/>
    <n v="2739974.83"/>
    <n v="2191979.86"/>
    <n v="547994.97"/>
    <n v="5233487.93"/>
    <n v="4635622.6999999993"/>
    <n v="597865.23"/>
    <d v="2019-01-23T09:00:00"/>
    <n v="1.9999999197918796"/>
    <n v="20.000000145986739"/>
  </r>
  <r>
    <x v="0"/>
    <s v="ул. 2-я Краснофлотская, д. 9"/>
    <x v="0"/>
    <s v="МП &quot;МУК Красноярская&quot;"/>
    <d v="2019-10-11T00:00:00"/>
    <n v="1970"/>
    <n v="6"/>
    <s v="нет"/>
    <n v="0"/>
    <s v="да"/>
    <n v="2"/>
    <m/>
    <m/>
    <n v="67.03"/>
    <n v="5"/>
    <s v="Активное участие собственников в проведении субботников, высадке зеленых насаждений"/>
    <n v="10"/>
    <s v="выбран"/>
    <n v="3"/>
    <s v="нет"/>
    <n v="0"/>
    <n v="250"/>
    <n v="7"/>
    <n v="2"/>
    <n v="0"/>
    <n v="20"/>
    <n v="0"/>
    <m/>
    <m/>
    <n v="99.7"/>
    <n v="3"/>
    <n v="36"/>
    <n v="77770.45"/>
    <n v="76215.05"/>
    <n v="1555.4"/>
    <n v="441834.64999999997"/>
    <n v="353467.72"/>
    <n v="88366.93"/>
    <n v="519605.1"/>
    <n v="429682.76999999996"/>
    <n v="89922.329999999987"/>
    <d v="2019-10-22T09:00:00"/>
    <n v="2.0999999766274531"/>
    <n v="0"/>
  </r>
  <r>
    <x v="0"/>
    <s v="ул. Аральская, д. 16"/>
    <x v="0"/>
    <s v="МП &quot;МУК &quot;Правобережная&quot;"/>
    <d v="2019-10-20T00:00:00"/>
    <n v="1991"/>
    <n v="5"/>
    <s v="нет"/>
    <n v="0"/>
    <s v="да"/>
    <n v="2"/>
    <m/>
    <m/>
    <n v="73.099999999999994"/>
    <n v="6"/>
    <s v="Участие в субботниках , высадке зеленых насаждений, сбор макулатуры."/>
    <n v="10"/>
    <s v="выбран"/>
    <n v="3"/>
    <s v="нет"/>
    <n v="0"/>
    <n v="250"/>
    <n v="7"/>
    <n v="2.1"/>
    <n v="0"/>
    <s v=" "/>
    <n v="0"/>
    <m/>
    <m/>
    <s v="98,0"/>
    <n v="3"/>
    <n v="36"/>
    <n v="1197986.68"/>
    <n v="1172828.96"/>
    <n v="25157.72"/>
    <n v="0"/>
    <n v="0"/>
    <n v="0"/>
    <n v="1197986.68"/>
    <n v="1172828.96"/>
    <n v="25157.72"/>
    <d v="2019-10-22T09:10:00"/>
    <n v="0"/>
    <n v="25"/>
  </r>
  <r>
    <x v="0"/>
    <s v="ул. Джамбульская, 2 «В»"/>
    <x v="5"/>
    <s v="МП г. Красноярска «Правобережная»"/>
    <d v="2019-10-17T00:00:00"/>
    <n v="1978"/>
    <n v="6"/>
    <s v="-"/>
    <n v="0"/>
    <s v="Представлен"/>
    <n v="2"/>
    <s v="-"/>
    <n v="0"/>
    <n v="67.3"/>
    <n v="5"/>
    <s v="Участие в  санитарных пятницах, субботниках,участие в уборке дворовой территории, посадка саженцев, покраска и облагораживание территорий, сбор макулатуры."/>
    <n v="10"/>
    <s v="Избран "/>
    <n v="3"/>
    <s v="УК"/>
    <n v="0"/>
    <n v="209"/>
    <n v="7"/>
    <n v="2.1"/>
    <n v="0"/>
    <n v="0"/>
    <n v="0"/>
    <s v="-"/>
    <n v="0"/>
    <n v="96.8"/>
    <n v="3"/>
    <n v="36"/>
    <n v="1588351.5699999998"/>
    <n v="1554996.19"/>
    <n v="33355.379999999997"/>
    <n v="0"/>
    <n v="0"/>
    <n v="0"/>
    <n v="1588351.5699999998"/>
    <n v="1554996.19"/>
    <n v="33355.379999999997"/>
    <d v="2019-10-22T16:05:00"/>
    <n v="2.0999998130136892"/>
    <e v="#DIV/0!"/>
  </r>
  <r>
    <x v="0"/>
    <s v="ул. Джамбульская, 11"/>
    <x v="5"/>
    <s v="ООО УК «ЖСК»"/>
    <d v="2019-09-27T00:00:00"/>
    <n v="1963"/>
    <n v="6"/>
    <s v="-"/>
    <n v="0"/>
    <s v="Представлен"/>
    <n v="2"/>
    <s v="-"/>
    <n v="0"/>
    <n v="67.349999999999994"/>
    <n v="5"/>
    <s v="Участие в  субботниках,участие в уборке дворовой территории, посадка саженцев, облагораживание территорий"/>
    <n v="10"/>
    <s v="Избран "/>
    <n v="3"/>
    <s v="УК"/>
    <n v="0"/>
    <n v="60"/>
    <n v="3"/>
    <n v="3.5"/>
    <n v="3"/>
    <n v="20.5"/>
    <n v="1"/>
    <s v="-"/>
    <n v="0"/>
    <n v="96.6"/>
    <n v="3"/>
    <n v="36"/>
    <n v="494990.77"/>
    <n v="477666.09"/>
    <n v="17324.68"/>
    <n v="925898.89"/>
    <n v="736089.62"/>
    <n v="189809.27"/>
    <n v="1420889.6600000001"/>
    <n v="1213755.71"/>
    <n v="207133.94999999998"/>
    <d v="2019-10-22T18:00:00"/>
    <n v="3.5"/>
    <n v="20.499996374911486"/>
  </r>
  <r>
    <x v="0"/>
    <s v="ул. Ленина, 97"/>
    <x v="1"/>
    <s v="ООО УК &quot;ЖСК&quot;"/>
    <d v="2019-10-22T00:00:00"/>
    <n v="1988"/>
    <n v="5"/>
    <s v="нет"/>
    <n v="0"/>
    <s v="да"/>
    <n v="2"/>
    <m/>
    <m/>
    <n v="71.709999999999994"/>
    <n v="6"/>
    <s v="участие в общегородском субботнике, весенне-осеннем двухмесячнике, посадка цветов"/>
    <n v="9"/>
    <s v="выбран"/>
    <n v="3"/>
    <m/>
    <m/>
    <n v="95"/>
    <n v="3"/>
    <n v="3.5"/>
    <n v="3"/>
    <n v="20.5"/>
    <n v="1"/>
    <m/>
    <m/>
    <n v="107.6"/>
    <n v="3"/>
    <n v="35"/>
    <n v="62825.18"/>
    <n v="60626.3"/>
    <n v="2198.88"/>
    <n v="2128074.8199999998"/>
    <n v="1691819.48"/>
    <n v="436255.34"/>
    <n v="2190900"/>
    <n v="1752445.78"/>
    <n v="438454.22000000003"/>
    <d v="2019-10-22T09:00:00"/>
    <n v="3.4999998903302658"/>
    <n v="20.500002005663994"/>
  </r>
  <r>
    <x v="0"/>
    <s v="ул. Чайковского, д. 14"/>
    <x v="0"/>
    <s v="ООО УК &quot;ЖСК&quot;"/>
    <d v="2019-10-16T00:00:00"/>
    <n v="1966"/>
    <n v="6"/>
    <s v="нет"/>
    <n v="0"/>
    <s v="да"/>
    <n v="2"/>
    <m/>
    <m/>
    <n v="66.87"/>
    <n v="5"/>
    <s v="Участие в субботниках , дворовых праздниках, высадке зеленых насаждений, сбор макулатуры."/>
    <n v="8"/>
    <s v="выбран"/>
    <n v="3"/>
    <s v="нет"/>
    <n v="0"/>
    <n v="101"/>
    <n v="4"/>
    <n v="3.5"/>
    <n v="3"/>
    <n v="20.5"/>
    <n v="1"/>
    <m/>
    <m/>
    <n v="99.9"/>
    <n v="3"/>
    <n v="35"/>
    <n v="982131.23"/>
    <n v="947756.64"/>
    <n v="34374.589999999997"/>
    <n v="257238.49"/>
    <n v="204504.6"/>
    <n v="52733.89"/>
    <n v="1239369.72"/>
    <n v="1152261.24"/>
    <n v="87108.479999999996"/>
    <d v="2019-10-22T09:15:00"/>
    <n v="3.4999996894508687"/>
    <n v="20.499999825065061"/>
  </r>
  <r>
    <x v="0"/>
    <s v="ул. Юности, д. 37а"/>
    <x v="0"/>
    <s v="ООО УК &quot;ЖСК&quot;"/>
    <d v="2017-07-24T00:00:00"/>
    <n v="1970"/>
    <n v="6"/>
    <s v="нет"/>
    <n v="0"/>
    <s v="да"/>
    <n v="2"/>
    <m/>
    <m/>
    <n v="81.33"/>
    <n v="7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220"/>
    <n v="7"/>
    <n v="3.5"/>
    <n v="3"/>
    <n v="20.5"/>
    <n v="1"/>
    <m/>
    <m/>
    <n v="99.9"/>
    <n v="3"/>
    <n v="35"/>
    <n v="962838.35"/>
    <n v="929139.01"/>
    <n v="33699.339999999997"/>
    <n v="554790.9"/>
    <n v="441058.77"/>
    <n v="113732.13"/>
    <n v="1517629.25"/>
    <n v="1370197.78"/>
    <n v="147431.47"/>
    <d v="2019-10-22T09:15:00"/>
    <n v="3.4999997663159137"/>
    <n v="20.499999188883596"/>
  </r>
  <r>
    <x v="0"/>
    <s v="ул. Воронова, 12 «Г»"/>
    <x v="5"/>
    <s v="МП г. Красноярска «Правобережная»"/>
    <d v="2019-10-21T00:00:00"/>
    <n v="1986"/>
    <n v="5"/>
    <s v="-"/>
    <n v="0"/>
    <s v="Представлен"/>
    <n v="2"/>
    <s v="-"/>
    <n v="0"/>
    <n v="67.3"/>
    <n v="5"/>
    <s v="Участие в  санитарных пятницах, субботниках,участие в уборке дворовой территории, посадка саженцев, покраска и облагораживание территорий, сбор макулатуры."/>
    <n v="10"/>
    <s v="Избран "/>
    <n v="3"/>
    <s v="УК"/>
    <n v="0"/>
    <n v="296"/>
    <n v="7"/>
    <n v="2.1"/>
    <n v="0"/>
    <n v="0"/>
    <n v="0"/>
    <s v="-"/>
    <n v="0"/>
    <n v="96.8"/>
    <n v="3"/>
    <n v="35"/>
    <n v="1197674.76"/>
    <n v="1172523.5900000001"/>
    <n v="25151.17"/>
    <n v="0"/>
    <n v="0"/>
    <n v="0"/>
    <n v="1197674.76"/>
    <n v="1172523.5900000001"/>
    <n v="25151.17"/>
    <d v="2019-10-22T16:15:00"/>
    <n v="2.1000000033398045"/>
    <e v="#DIV/0!"/>
  </r>
  <r>
    <x v="0"/>
    <s v="ул. Саянская, 259- ул. Свердловская, 115"/>
    <x v="3"/>
    <s v="ООО УК «Тэрра»"/>
    <d v="2018-09-28T00:00:00"/>
    <s v="1992/1994"/>
    <n v="5"/>
    <s v="-"/>
    <n v="0"/>
    <s v="Представлен"/>
    <n v="2"/>
    <s v="-"/>
    <n v="0"/>
    <n v="67.8"/>
    <n v="5"/>
    <s v="Участие в  субботниках,участие в уборке дворовой территории, посадка саженцев, покраска и облагораживание территорий "/>
    <n v="10"/>
    <s v="Избран, отсутствует подтверждение копией протокола "/>
    <n v="3"/>
    <s v="УК"/>
    <n v="0"/>
    <n v="179"/>
    <n v="5"/>
    <n v="3.5"/>
    <n v="3"/>
    <n v="20.5"/>
    <n v="1"/>
    <s v="-"/>
    <n v="0"/>
    <s v="94,1/93,5"/>
    <n v="0"/>
    <n v="34"/>
    <n v="2166242.81"/>
    <n v="2090424.31"/>
    <n v="75818.5"/>
    <n v="2045944.6400000001"/>
    <n v="1626525.99"/>
    <n v="419418.65"/>
    <n v="4212187.45"/>
    <n v="3716950.3"/>
    <n v="495237.15"/>
    <d v="2019-01-21T09:00:00"/>
    <n v="2.100000152778339"/>
    <e v="#DIV/0!"/>
  </r>
  <r>
    <x v="0"/>
    <s v="ул. Королева, 10 &quot;А&quot;"/>
    <x v="3"/>
    <s v="ООО УК &quot;ЖСК&quot;"/>
    <d v="2019-10-21T00:00:00"/>
    <n v="1975"/>
    <n v="6"/>
    <m/>
    <m/>
    <s v="Представлен"/>
    <n v="2"/>
    <m/>
    <m/>
    <n v="67"/>
    <n v="5"/>
    <s v="Участие в  субботниках,участие в уборке дворовой территории, посадка саженцев, покраска и облагораживание территорий "/>
    <n v="10"/>
    <s v="Избран"/>
    <n v="3"/>
    <s v="УК"/>
    <n v="0"/>
    <n v="80"/>
    <n v="3"/>
    <n v="3.5"/>
    <n v="3"/>
    <n v="20.5"/>
    <n v="1"/>
    <m/>
    <m/>
    <n v="95.2"/>
    <n v="1"/>
    <n v="34"/>
    <n v="1749949.15"/>
    <n v="1688700.93"/>
    <n v="61248.22"/>
    <n v="4443004.51"/>
    <n v="3532188.59"/>
    <n v="910815.92"/>
    <n v="6192953.6599999992"/>
    <n v="5220889.5199999996"/>
    <n v="972064.14"/>
    <d v="2019-10-21T09:00:00"/>
    <n v="3.4999999857138713"/>
    <n v="20.499999897591824"/>
  </r>
  <r>
    <x v="0"/>
    <s v="ул. Академика Киренского, 58"/>
    <x v="4"/>
    <s v="ООО &quot;УК &quot;СЕРВИСДОМ&quot;"/>
    <d v="2019-10-18T00:00:00"/>
    <n v="1999"/>
    <n v="3"/>
    <s v="-"/>
    <n v="0"/>
    <s v="есть"/>
    <n v="2"/>
    <s v="есть"/>
    <n v="0"/>
    <n v="70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201"/>
    <n v="7"/>
    <n v="2"/>
    <n v="0"/>
    <n v="0"/>
    <n v="0"/>
    <s v="нет"/>
    <n v="0"/>
    <n v="99"/>
    <n v="3"/>
    <n v="34"/>
    <n v="1899294.6"/>
    <n v="1861308.7100000002"/>
    <n v="37985.89"/>
    <n v="0"/>
    <n v="0"/>
    <n v="0"/>
    <n v="1899294.6"/>
    <n v="1861308.7100000002"/>
    <n v="37985.89"/>
    <d v="2019-10-21T15:00:00"/>
    <n v="1.9999998946977471"/>
    <e v="#DIV/0!"/>
  </r>
  <r>
    <x v="0"/>
    <s v="ул. Аэровокзальная, 2 «Ж»"/>
    <x v="5"/>
    <s v="МП «МУК КРАСНОЯРСКАЯ»"/>
    <d v="2019-10-11T00:00:00"/>
    <n v="1965"/>
    <n v="6"/>
    <s v="-"/>
    <n v="0"/>
    <s v="Представлен"/>
    <n v="2"/>
    <s v="-"/>
    <n v="0"/>
    <n v="79.099999999999994"/>
    <n v="6"/>
    <s v="Участие в  субботниках,участие в уборке дворовой территории, посадка саженцев."/>
    <n v="10"/>
    <s v="Избран "/>
    <n v="3"/>
    <s v="УК"/>
    <n v="0"/>
    <n v="101"/>
    <n v="4"/>
    <n v="2"/>
    <n v="0"/>
    <n v="20"/>
    <n v="0"/>
    <s v="-"/>
    <n v="0"/>
    <n v="98.8"/>
    <n v="3"/>
    <n v="34"/>
    <n v="420782.14"/>
    <n v="412366.5"/>
    <n v="8415.64"/>
    <n v="136161.91"/>
    <n v="108929.53"/>
    <n v="27232.38"/>
    <n v="556944.05000000005"/>
    <n v="521296.03"/>
    <n v="35648.020000000004"/>
    <d v="2019-10-21T15:10:00"/>
    <n v="1.9999993345725176"/>
    <n v="19.99999853116044"/>
  </r>
  <r>
    <x v="0"/>
    <s v="ул. Аэровокзальная, 2 «Е»"/>
    <x v="5"/>
    <s v="МП «МУК КРАСНОЯРСКАЯ»"/>
    <d v="2019-10-11T00:00:00"/>
    <n v="1965"/>
    <n v="6"/>
    <s v="-"/>
    <n v="0"/>
    <s v="Представлен"/>
    <n v="2"/>
    <s v="-"/>
    <n v="0"/>
    <n v="80.099999999999994"/>
    <n v="7"/>
    <s v="Участие в  субботниках,участие в уборке дворовой территории, посадка саженцев."/>
    <n v="10"/>
    <s v="Избран "/>
    <n v="3"/>
    <s v="УК"/>
    <n v="0"/>
    <n v="64"/>
    <n v="3"/>
    <n v="2"/>
    <n v="0"/>
    <n v="20"/>
    <n v="0"/>
    <s v="-"/>
    <n v="0"/>
    <n v="98.6"/>
    <n v="3"/>
    <n v="34"/>
    <n v="531981.88"/>
    <n v="521342.24"/>
    <n v="10639.64"/>
    <n v="102267.90000000001"/>
    <n v="81814.320000000007"/>
    <n v="20453.580000000002"/>
    <n v="634249.78"/>
    <n v="603156.56000000006"/>
    <n v="31093.22"/>
    <d v="2019-10-21T15:15:00"/>
    <n v="2.0000004511431855"/>
    <n v="20"/>
  </r>
  <r>
    <x v="0"/>
    <s v="ул. Семафорная, 211"/>
    <x v="3"/>
    <s v="ООО УК  «ЖСК»"/>
    <d v="2019-10-20T00:00:00"/>
    <n v="1966"/>
    <n v="6"/>
    <m/>
    <m/>
    <s v="Представлен"/>
    <n v="2"/>
    <m/>
    <m/>
    <n v="75.510000000000005"/>
    <n v="6"/>
    <s v="Участие в  субботниках,участие в уборке дворовой территории, посадка саженцев, покраска и облагораживание территорий "/>
    <n v="10"/>
    <s v="Избран"/>
    <n v="3"/>
    <s v="УК"/>
    <n v="0"/>
    <n v="60"/>
    <n v="3"/>
    <n v="3.5"/>
    <n v="3"/>
    <n v="20.5"/>
    <n v="1"/>
    <m/>
    <m/>
    <n v="94.7"/>
    <n v="0"/>
    <n v="34"/>
    <n v="633309.04999999993"/>
    <n v="611143.23"/>
    <n v="22165.82"/>
    <n v="583079.63"/>
    <n v="463548.31"/>
    <n v="119531.32"/>
    <n v="1216388.6800000002"/>
    <n v="1074691.54"/>
    <n v="141697.14000000001"/>
    <d v="2019-10-22T09:00:00"/>
    <n v="3.5000005131775715"/>
    <n v="20.499999288261879"/>
  </r>
  <r>
    <x v="0"/>
    <s v="ул. Мичурина. д. 11"/>
    <x v="0"/>
    <s v="ООО УК &quot;ЖСК&quot;"/>
    <d v="2019-10-15T00:00:00"/>
    <n v="1952"/>
    <n v="6"/>
    <s v="нет"/>
    <n v="0"/>
    <s v="да"/>
    <n v="2"/>
    <m/>
    <m/>
    <n v="72.989999999999995"/>
    <n v="6"/>
    <s v="Участие в субботниках , дворовых праздниках, высадке зеленых насаждений, сбор макулатуры."/>
    <n v="8"/>
    <s v="выбран"/>
    <n v="3"/>
    <s v="нет"/>
    <n v="0"/>
    <n v="170"/>
    <n v="5"/>
    <s v=" "/>
    <n v="0"/>
    <n v="25"/>
    <n v="1"/>
    <m/>
    <m/>
    <n v="99.9"/>
    <n v="3"/>
    <n v="34"/>
    <n v="0"/>
    <n v="0"/>
    <n v="0"/>
    <n v="1448256.36"/>
    <n v="1086192.27"/>
    <n v="362064.09"/>
    <n v="1448256.36"/>
    <n v="1086192.27"/>
    <n v="362064.09"/>
    <d v="2019-10-22T09:15:00"/>
    <n v="3.4999993898104216"/>
    <n v="20.499998969019433"/>
  </r>
  <r>
    <x v="0"/>
    <s v="ул. 26 Бакинских комиссаров, д. 36а"/>
    <x v="0"/>
    <s v="ООО УК &quot;ЖСК&quot;"/>
    <d v="2019-10-13T00:00:00"/>
    <n v="1959"/>
    <n v="6"/>
    <s v="нет"/>
    <n v="0"/>
    <s v="да"/>
    <n v="2"/>
    <m/>
    <m/>
    <n v="72.86"/>
    <n v="6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250"/>
    <n v="7"/>
    <n v="3.5"/>
    <n v="3"/>
    <n v="20.5"/>
    <n v="1"/>
    <m/>
    <m/>
    <n v="99.9"/>
    <n v="3"/>
    <n v="34"/>
    <n v="281286.22000000003"/>
    <n v="271441.21000000002"/>
    <n v="9845.01"/>
    <n v="1024690.6000000001"/>
    <n v="814629.03"/>
    <n v="210061.57"/>
    <n v="1305976.82"/>
    <n v="1086070.24"/>
    <n v="219906.58000000002"/>
    <d v="2019-10-22T09:15:00"/>
    <n v="3.0999985715721925"/>
    <n v="0"/>
  </r>
  <r>
    <x v="0"/>
    <s v="ул. Говорова, д. 36"/>
    <x v="0"/>
    <s v="ООО УК &quot;ЖСК&quot;"/>
    <d v="2019-10-11T00:00:00"/>
    <n v="1971"/>
    <n v="6"/>
    <s v="нет"/>
    <n v="0"/>
    <s v="да"/>
    <n v="2"/>
    <m/>
    <m/>
    <n v="71.22"/>
    <n v="6"/>
    <s v="Участие в субботниках , дворовых праздниках, высадке зеленых насаждений, сбор макулатуры."/>
    <n v="10"/>
    <s v="выбран"/>
    <n v="3"/>
    <s v="нет"/>
    <n v="0"/>
    <n v="70"/>
    <n v="3"/>
    <n v="0"/>
    <n v="0"/>
    <n v="20.5"/>
    <n v="1"/>
    <m/>
    <m/>
    <n v="99.9"/>
    <n v="3"/>
    <n v="34"/>
    <n v="0"/>
    <n v="0"/>
    <n v="0"/>
    <n v="157237.54"/>
    <n v="125003.85"/>
    <n v="32233.69"/>
    <n v="157237.54"/>
    <n v="125003.85"/>
    <n v="32233.69"/>
    <d v="2019-10-22T09:15:00"/>
    <n v="3.4999998787817961"/>
    <n v="20.500000109755291"/>
  </r>
  <r>
    <x v="0"/>
    <s v="пр-т имени газеты Красноярский рабочий, д. 64а"/>
    <x v="0"/>
    <s v="ООО УК &quot;ЖСК&quot;"/>
    <d v="2019-10-12T00:00:00"/>
    <n v="1962"/>
    <n v="6"/>
    <s v="нет"/>
    <n v="0"/>
    <s v="да"/>
    <n v="2"/>
    <m/>
    <m/>
    <n v="72.13"/>
    <n v="6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350"/>
    <n v="7"/>
    <n v="3.5"/>
    <n v="3"/>
    <n v="20.5"/>
    <n v="1"/>
    <m/>
    <m/>
    <n v="99.9"/>
    <n v="3"/>
    <n v="34"/>
    <n v="503067.07"/>
    <n v="485459.73"/>
    <n v="17607.34"/>
    <n v="599282.72"/>
    <n v="476429.77"/>
    <n v="122852.95"/>
    <n v="1102349.79"/>
    <n v="961889.5"/>
    <n v="140460.29"/>
    <d v="2019-10-22T09:15:00"/>
    <n v="3.4999985190841452"/>
    <n v="20.499998731817264"/>
  </r>
  <r>
    <x v="0"/>
    <s v="пр-т имени газеты Красноярский рабочий, д. 68а"/>
    <x v="0"/>
    <s v="ООО УК &quot;ЖСК&quot;"/>
    <d v="2019-10-12T00:00:00"/>
    <n v="1962"/>
    <n v="6"/>
    <s v="нет"/>
    <n v="0"/>
    <s v="да"/>
    <n v="2"/>
    <m/>
    <m/>
    <n v="68.08"/>
    <n v="5"/>
    <s v="Участие в субботниках , дворовых праздниках, высадке зеленых насаждений, сбор макулатуры."/>
    <n v="4"/>
    <s v="выбран"/>
    <n v="3"/>
    <s v="нет"/>
    <n v="0"/>
    <n v="250"/>
    <n v="7"/>
    <n v="3.5"/>
    <n v="3"/>
    <n v="20.5"/>
    <n v="1"/>
    <m/>
    <m/>
    <n v="99.9"/>
    <n v="3"/>
    <n v="34"/>
    <n v="731948.26"/>
    <n v="706330.08"/>
    <n v="25618.18"/>
    <n v="1283798.6400000001"/>
    <n v="1020619.92"/>
    <n v="263178.71999999997"/>
    <n v="2015746.9000000001"/>
    <n v="1726950"/>
    <n v="288796.89999999997"/>
    <d v="2019-10-22T09:15:00"/>
    <n v="3.4999997533537934"/>
    <e v="#DIV/0!"/>
  </r>
  <r>
    <x v="0"/>
    <s v="ул. Аральская, д. 16а"/>
    <x v="0"/>
    <s v="ООО УК &quot;ЖСК&quot;"/>
    <d v="2018-09-25T00:00:00"/>
    <n v="1996"/>
    <n v="3"/>
    <s v="нет"/>
    <n v="0"/>
    <s v="да"/>
    <n v="2"/>
    <m/>
    <m/>
    <n v="78.55"/>
    <n v="6"/>
    <s v="Участие в субботниках , дворовых праздниках, высадке зеленых насаждений, сбор макулатуры."/>
    <n v="6"/>
    <s v="выбран"/>
    <n v="3"/>
    <s v="нет"/>
    <n v="0"/>
    <n v="230"/>
    <n v="7"/>
    <n v="3.5"/>
    <n v="3"/>
    <n v="20.5"/>
    <n v="1"/>
    <m/>
    <m/>
    <n v="99.9"/>
    <n v="3"/>
    <n v="34"/>
    <n v="283765.90999999997"/>
    <n v="273834.11"/>
    <n v="9931.7999999999993"/>
    <n v="93245.04"/>
    <n v="74129.81"/>
    <n v="19115.23"/>
    <n v="377010.94999999995"/>
    <n v="347963.92"/>
    <n v="29047.03"/>
    <d v="2019-10-22T09:15:00"/>
    <n v="3.5001238498667506"/>
    <n v="20.499999320926001"/>
  </r>
  <r>
    <x v="0"/>
    <s v="ул. Юшкова, 4"/>
    <x v="4"/>
    <s v="МП &quot;МУК Красноярская&quot;"/>
    <d v="2019-10-17T00:00:00"/>
    <n v="1966"/>
    <n v="6"/>
    <s v="-"/>
    <n v="0"/>
    <s v="есть"/>
    <n v="2"/>
    <s v="есть"/>
    <n v="0"/>
    <n v="68.2"/>
    <n v="5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51"/>
    <n v="5"/>
    <n v="2"/>
    <n v="0"/>
    <n v="20"/>
    <n v="0"/>
    <s v="нет"/>
    <n v="0"/>
    <n v="98.3"/>
    <n v="3"/>
    <n v="34"/>
    <n v="1402500.67"/>
    <n v="1374450.66"/>
    <n v="28050.01"/>
    <n v="273462.83"/>
    <n v="218770.27000000002"/>
    <n v="54692.56"/>
    <n v="1675963.5"/>
    <n v="1593220.93"/>
    <n v="82742.569999999992"/>
    <d v="2019-10-22T15:10:00"/>
    <n v="1.9999997575758734"/>
    <n v="19.999997805917534"/>
  </r>
  <r>
    <x v="0"/>
    <s v="ул. Гусарова, 6"/>
    <x v="4"/>
    <s v="ООО &quot;КУЖФ &quot;ЮСТАС&quot;"/>
    <d v="2019-10-14T00:00:00"/>
    <n v="1981"/>
    <n v="6"/>
    <s v="-"/>
    <n v="0"/>
    <s v="есть"/>
    <n v="2"/>
    <s v="есть"/>
    <n v="0"/>
    <n v="67"/>
    <n v="5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51"/>
    <n v="5"/>
    <n v="2"/>
    <n v="0"/>
    <n v="0"/>
    <n v="0"/>
    <s v="нет"/>
    <n v="0"/>
    <n v="98"/>
    <n v="3"/>
    <n v="34"/>
    <n v="2326910.88"/>
    <n v="2280372.6599999997"/>
    <n v="46538.22"/>
    <n v="0"/>
    <n v="0"/>
    <n v="0"/>
    <n v="2326910.88"/>
    <n v="2280372.6599999997"/>
    <n v="46538.22"/>
    <d v="2019-10-22T15:30:00"/>
    <n v="2.0000001031410366"/>
    <e v="#DIV/0!"/>
  </r>
  <r>
    <x v="0"/>
    <s v="ул. Юшкова, 34"/>
    <x v="4"/>
    <s v="ООО УК &quot;ЖСК&quot;"/>
    <d v="2019-10-15T00:00:00"/>
    <n v="1967"/>
    <n v="6"/>
    <s v="-"/>
    <n v="0"/>
    <s v="есть"/>
    <n v="2"/>
    <s v="есть"/>
    <n v="0"/>
    <n v="74.53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19"/>
    <n v="4"/>
    <n v="2"/>
    <n v="0"/>
    <n v="20"/>
    <n v="0"/>
    <s v="нет"/>
    <n v="0"/>
    <n v="122.6"/>
    <n v="3"/>
    <n v="34"/>
    <n v="1697694.53"/>
    <n v="1663740.6400000001"/>
    <n v="33953.89"/>
    <n v="1236411.79"/>
    <n v="989129.43"/>
    <n v="247282.36"/>
    <n v="2934106.3200000003"/>
    <n v="2652870.0700000003"/>
    <n v="281236.25"/>
    <d v="2019-10-22T16:00:00"/>
    <n v="1.9999999646579527"/>
    <n v="20.000000161758404"/>
  </r>
  <r>
    <x v="0"/>
    <s v="ул. Юшкова, 36"/>
    <x v="4"/>
    <s v="ООО УК &quot;ЖСК&quot;"/>
    <d v="2019-10-15T00:00:00"/>
    <n v="1967"/>
    <n v="6"/>
    <s v="-"/>
    <n v="0"/>
    <s v="есть"/>
    <n v="2"/>
    <s v="есть"/>
    <n v="0"/>
    <n v="76.709999999999994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19"/>
    <n v="4"/>
    <n v="2"/>
    <n v="0"/>
    <n v="20"/>
    <n v="0"/>
    <s v="нет"/>
    <n v="0"/>
    <n v="101.2"/>
    <n v="3"/>
    <n v="34"/>
    <n v="668224.02"/>
    <n v="654859.54"/>
    <n v="13364.48"/>
    <n v="186040.84999999998"/>
    <n v="148832.68"/>
    <n v="37208.17"/>
    <n v="854264.87"/>
    <n v="803692.22"/>
    <n v="50572.649999999994"/>
    <d v="2019-10-22T16:00:00"/>
    <n v="1.999999940139835"/>
    <n v="20"/>
  </r>
  <r>
    <x v="0"/>
    <s v="ул. Менжинского, 24"/>
    <x v="4"/>
    <s v="ООО УК &quot;ЖСК&quot;"/>
    <d v="2019-10-15T00:00:00"/>
    <n v="1990"/>
    <n v="5"/>
    <s v="-"/>
    <n v="0"/>
    <s v="есть"/>
    <n v="2"/>
    <s v="есть"/>
    <n v="0"/>
    <n v="78.12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90"/>
    <n v="5"/>
    <n v="2"/>
    <n v="0"/>
    <n v="20"/>
    <n v="0"/>
    <s v="нет"/>
    <n v="0"/>
    <n v="125.8"/>
    <n v="3"/>
    <n v="34"/>
    <n v="2154704.11"/>
    <n v="2111610.0299999998"/>
    <n v="43094.080000000002"/>
    <n v="2697083.44"/>
    <n v="2157666.75"/>
    <n v="539416.68999999994"/>
    <n v="4851787.55"/>
    <n v="4269276.7799999993"/>
    <n v="582510.7699999999"/>
    <d v="2019-10-22T16:00:00"/>
    <n v="3.4999999857138713"/>
    <n v="20.499999897591824"/>
  </r>
  <r>
    <x v="0"/>
    <s v="ул. Копылова, 76"/>
    <x v="4"/>
    <s v="ООО УК &quot;ЖСК&quot;"/>
    <d v="2019-10-15T00:00:00"/>
    <n v="1988"/>
    <n v="5"/>
    <s v="-"/>
    <n v="0"/>
    <s v="есть"/>
    <n v="2"/>
    <s v="есть"/>
    <n v="0"/>
    <n v="71.67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61"/>
    <n v="5"/>
    <n v="2"/>
    <n v="0"/>
    <n v="20"/>
    <n v="0"/>
    <s v="нет"/>
    <n v="0"/>
    <n v="122.1"/>
    <n v="3"/>
    <n v="34"/>
    <n v="1514876.59"/>
    <n v="1484579.06"/>
    <n v="30297.53"/>
    <n v="614151.06000000006"/>
    <n v="491320.85000000003"/>
    <n v="122830.21"/>
    <n v="2129027.6500000004"/>
    <n v="1975899.9100000001"/>
    <n v="153127.74"/>
    <d v="2019-10-22T16:00:00"/>
    <n v="3.5000005131775715"/>
    <n v="20.499999288261879"/>
  </r>
  <r>
    <x v="0"/>
    <s v="пр. им. газ. &quot;Красноярский рабочий&quot;, 110"/>
    <x v="2"/>
    <s v="МП &quot;МУК &quot;Правобережная&quot;"/>
    <d v="2019-10-21T00:00:00"/>
    <n v="1960"/>
    <n v="6"/>
    <m/>
    <m/>
    <s v="Предоставлен"/>
    <n v="2"/>
    <m/>
    <m/>
    <n v="67.400000000000006"/>
    <n v="5"/>
    <s v="Ежегодно участвуют в субботниках:  уборка территории. Принимают активное участие в посадке саженцев и цветов_x000a_"/>
    <n v="10"/>
    <s v="Избран"/>
    <n v="3"/>
    <m/>
    <m/>
    <n v="190"/>
    <n v="5"/>
    <n v="2.1"/>
    <n v="0"/>
    <n v="0"/>
    <m/>
    <m/>
    <m/>
    <n v="97.2"/>
    <n v="3"/>
    <n v="34"/>
    <n v="1117807.54"/>
    <n v="1094333.58"/>
    <n v="23473.96"/>
    <n v="0"/>
    <n v="0"/>
    <n v="0"/>
    <n v="1117807.54"/>
    <n v="1094333.58"/>
    <n v="23473.96"/>
    <d v="2019-10-22T17:30:00"/>
    <n v="2.1000001485049919"/>
    <e v="#DIV/0!"/>
  </r>
  <r>
    <x v="0"/>
    <s v="ул. 9 Мая, 43"/>
    <x v="5"/>
    <s v="ООО УК «ЖСК»"/>
    <d v="2019-10-17T00:00:00"/>
    <n v="1991"/>
    <n v="5"/>
    <s v="-"/>
    <n v="0"/>
    <s v="Представлен"/>
    <n v="2"/>
    <s v="-"/>
    <n v="0"/>
    <n v="67.31"/>
    <n v="5"/>
    <s v="Участие в  субботниках,участие в уборке дворовой территории, посадка саженцев, облагораживание территорий"/>
    <n v="10"/>
    <s v="Избран "/>
    <n v="3"/>
    <s v="УК"/>
    <n v="0"/>
    <n v="190"/>
    <n v="5"/>
    <n v="3.5"/>
    <n v="3"/>
    <n v="20.5"/>
    <n v="1"/>
    <s v="-"/>
    <n v="0"/>
    <n v="94.3"/>
    <n v="0"/>
    <n v="34"/>
    <n v="2905940.09"/>
    <n v="2804232.19"/>
    <n v="101707.9"/>
    <n v="4417017.67"/>
    <n v="3511529.05"/>
    <n v="905488.62"/>
    <n v="7322957.7599999998"/>
    <n v="6315761.2400000002"/>
    <n v="1007196.52"/>
    <d v="2019-10-22T18:00:00"/>
    <n v="3.5000001871399657"/>
    <n v="20.499999806969786"/>
  </r>
  <r>
    <x v="0"/>
    <s v="ул. Взлетная, 8/10"/>
    <x v="5"/>
    <s v="ТСЖ «Радость»"/>
    <d v="2019-09-23T00:00:00"/>
    <n v="1991"/>
    <n v="5"/>
    <s v="-"/>
    <n v="0"/>
    <s v="Представлен"/>
    <n v="2"/>
    <s v="-"/>
    <n v="0"/>
    <n v="67.180000000000007"/>
    <n v="5"/>
    <s v="Участие в  субботниках,участие в уборке дворовой территории, посадка саженцев, облагораживание территорий"/>
    <n v="10"/>
    <s v="Отсутствует подтверждение копией протокола "/>
    <n v="2"/>
    <s v="ТСЖ"/>
    <n v="3"/>
    <n v="384"/>
    <n v="7"/>
    <n v="2"/>
    <n v="0"/>
    <n v="20"/>
    <n v="0"/>
    <s v="-"/>
    <n v="0"/>
    <n v="79"/>
    <n v="0"/>
    <n v="34"/>
    <n v="856792.09"/>
    <n v="839656.25"/>
    <n v="17135.84"/>
    <n v="2025309.65"/>
    <n v="1620247.72"/>
    <n v="405061.93"/>
    <n v="2882101.7399999998"/>
    <n v="2459903.9699999997"/>
    <n v="422197.77"/>
    <d v="2019-10-22T18:00:00"/>
    <n v="3.5000000761687469"/>
    <n v="20.499999941347387"/>
  </r>
  <r>
    <x v="0"/>
    <s v="ул. Сергея Лазо, 12"/>
    <x v="5"/>
    <s v="ООО УК «ЖСК»"/>
    <d v="2019-10-10T00:00:00"/>
    <n v="1982"/>
    <n v="6"/>
    <s v="-"/>
    <n v="0"/>
    <s v="Представлен"/>
    <n v="2"/>
    <s v="-"/>
    <n v="0"/>
    <s v="71.71"/>
    <n v="6"/>
    <s v="Участие в  субботниках,участие в уборке дворовой территории, посадка саженцев, облагораживание территорий"/>
    <n v="10"/>
    <s v="Избран "/>
    <n v="3"/>
    <s v="УК"/>
    <n v="0"/>
    <n v="88"/>
    <n v="3"/>
    <n v="3.5"/>
    <n v="3"/>
    <n v="20.5"/>
    <n v="1"/>
    <s v="-"/>
    <n v="0"/>
    <n v="92.95"/>
    <n v="0"/>
    <n v="34"/>
    <n v="1663675.88"/>
    <n v="1605447.22"/>
    <n v="58228.66"/>
    <n v="3130678.8200000003"/>
    <n v="2488889.66"/>
    <n v="641789.16"/>
    <n v="4794354.7"/>
    <n v="1663675.88"/>
    <n v="700017.82000000007"/>
    <d v="2019-10-22T18:00:00"/>
    <n v="3.5000002524530207"/>
    <n v="20.500000060689715"/>
  </r>
  <r>
    <x v="0"/>
    <s v="ул. Воронова, 18 «Д»"/>
    <x v="5"/>
    <s v="ООО УК «ЖСК»"/>
    <d v="2019-10-10T00:00:00"/>
    <n v="1988"/>
    <n v="5"/>
    <s v="-"/>
    <n v="0"/>
    <s v="Представлен"/>
    <n v="2"/>
    <s v="-"/>
    <n v="0"/>
    <n v="68.37"/>
    <n v="5"/>
    <s v="Участие в  субботниках,участие в уборке дворовой территории, посадка саженцев, облагораживание территорий"/>
    <n v="5"/>
    <s v="Избран "/>
    <n v="3"/>
    <s v="УК"/>
    <n v="0"/>
    <n v="323"/>
    <n v="7"/>
    <n v="3.5"/>
    <n v="3"/>
    <n v="20.5"/>
    <n v="1"/>
    <s v="-"/>
    <n v="0"/>
    <n v="95.75"/>
    <n v="3"/>
    <n v="34"/>
    <n v="4625032.6999999993"/>
    <n v="4463156.5599999996"/>
    <n v="161876.14000000001"/>
    <n v="1321981.21"/>
    <n v="1050975.06"/>
    <n v="271006.15000000002"/>
    <n v="5947013.9099999992"/>
    <n v="5514131.6199999992"/>
    <n v="432882.29000000004"/>
    <d v="2019-10-22T18:00:00"/>
    <n v="3.4999999027033915"/>
    <n v="20.50000014750588"/>
  </r>
  <r>
    <x v="0"/>
    <s v="ул. Ак. Павлова, 48"/>
    <x v="2"/>
    <s v="ООО УК &quot;ЖСК&quot;"/>
    <s v="15.10.2018, 21.10.2019"/>
    <n v="1974"/>
    <n v="6"/>
    <m/>
    <m/>
    <s v="Предоставлен"/>
    <n v="2"/>
    <m/>
    <m/>
    <n v="76.180000000000007"/>
    <n v="6"/>
    <s v="Ежегодно участвуют в субботниках:  уборка территории. Принимают активное участие в посадке саженцев и цветов_x000a_"/>
    <n v="5"/>
    <s v="Избран"/>
    <n v="3"/>
    <m/>
    <m/>
    <n v="160"/>
    <n v="5"/>
    <n v="3.5"/>
    <n v="3"/>
    <n v="20.5"/>
    <n v="1"/>
    <m/>
    <m/>
    <n v="97.5"/>
    <n v="3"/>
    <n v="34"/>
    <n v="1902209.6500000001"/>
    <n v="1835632.31"/>
    <n v="66577.34"/>
    <n v="293109"/>
    <n v="233021.65"/>
    <n v="60087.35"/>
    <n v="2195318.6500000004"/>
    <n v="2068653.96"/>
    <n v="126664.69"/>
    <d v="2019-10-24T15:00:00"/>
    <n v="3.4999989483970477"/>
    <n v="20.499998973546109"/>
  </r>
  <r>
    <x v="0"/>
    <s v="Железнодорожников, 24а"/>
    <x v="6"/>
    <s v="ООО УК «Меркурий»"/>
    <d v="2019-10-18T00:00:00"/>
    <n v="1972"/>
    <n v="6"/>
    <s v="-"/>
    <n v="0"/>
    <s v="Представлен"/>
    <n v="2"/>
    <s v="-"/>
    <n v="0"/>
    <n v="73.27"/>
    <n v="6"/>
    <s v="Участие в общегородских субботниках, разбивка цветников, покраска и ремонт МАФ, посадка саженцев, украшение балконов цветами"/>
    <n v="10"/>
    <s v="Избран"/>
    <n v="3"/>
    <s v="УК"/>
    <n v="0"/>
    <n v="100"/>
    <n v="3"/>
    <n v="2.1"/>
    <n v="0"/>
    <n v="20.100000000000001"/>
    <n v="1"/>
    <s v="-"/>
    <n v="0"/>
    <n v="96.2"/>
    <n v="3"/>
    <n v="34"/>
    <n v="8400859.9900000002"/>
    <n v="8224441.9299999997"/>
    <n v="176418.06"/>
    <n v="1090974.9099999999"/>
    <n v="871688.95"/>
    <n v="219285.96"/>
    <n v="9491834.9000000004"/>
    <n v="9096130.879999999"/>
    <n v="395704.02"/>
    <s v="22.10.2019_x000a_09:00"/>
    <n v="2.1000000024997441"/>
    <n v="20.100000283232912"/>
  </r>
  <r>
    <x v="0"/>
    <s v="Куйбышева, 93"/>
    <x v="6"/>
    <s v="ООО УК «Космос плюс»"/>
    <d v="2019-10-10T00:00:00"/>
    <n v="2008"/>
    <n v="1"/>
    <s v="-"/>
    <n v="0"/>
    <s v="-"/>
    <n v="0"/>
    <s v="отсутствует"/>
    <n v="1"/>
    <n v="69.13"/>
    <n v="5"/>
    <s v="Участие в уборке дворовой территории, посадка саженцев, проведение субботников, разбивка клумб"/>
    <n v="10"/>
    <s v="Избран"/>
    <n v="3"/>
    <s v="УК"/>
    <n v="0"/>
    <n v="206"/>
    <n v="7"/>
    <n v="3"/>
    <n v="3"/>
    <n v="20.100000000000001"/>
    <n v="1"/>
    <s v="-"/>
    <n v="0"/>
    <n v="96"/>
    <n v="3"/>
    <n v="34"/>
    <n v="537688.84"/>
    <n v="521558.17"/>
    <n v="16130.67"/>
    <n v="1515629.1400000001"/>
    <n v="1212503.31"/>
    <n v="303125.83"/>
    <n v="2053317.98"/>
    <n v="1734061.48"/>
    <n v="319256.5"/>
    <s v="22.10.2019_x000a_10:00"/>
    <n v="3.00000089270962"/>
    <n v="20.000000131958402"/>
  </r>
  <r>
    <x v="0"/>
    <s v="Ладо Кецховели, 62а"/>
    <x v="6"/>
    <s v="ООО УК «Основа»"/>
    <d v="2019-10-21T00:00:00"/>
    <n v="1986"/>
    <n v="5"/>
    <s v="-"/>
    <n v="0"/>
    <s v="Представлен"/>
    <n v="2"/>
    <s v="-"/>
    <n v="0"/>
    <n v="67.349999999999994"/>
    <n v="5"/>
    <s v="Участие в уборке дворовой территории, посадка саженцев, проведение субботников, разбивка клумб"/>
    <n v="10"/>
    <s v="Избран"/>
    <n v="3"/>
    <s v="УК"/>
    <n v="0"/>
    <n v="36"/>
    <n v="2"/>
    <n v="3.1"/>
    <n v="3"/>
    <n v="20.100000000000001"/>
    <n v="1"/>
    <s v="-"/>
    <n v="0"/>
    <n v="95.5"/>
    <n v="3"/>
    <n v="34"/>
    <n v="734000.18"/>
    <n v="708310.17"/>
    <n v="25690.01"/>
    <n v="747665.27"/>
    <n v="597384.55000000005"/>
    <n v="150280.72"/>
    <n v="1481665.4500000002"/>
    <n v="1305694.7200000002"/>
    <n v="175970.73"/>
    <s v="22.10.2019_x000a_10:00"/>
    <n v="3.5000005040870699"/>
    <n v="20.100000097637274"/>
  </r>
  <r>
    <x v="1"/>
    <s v="Железнодорожников, 20"/>
    <x v="6"/>
    <s v="УК ЖСК"/>
    <d v="2019-10-22T00:00:00"/>
    <n v="1971"/>
    <n v="6"/>
    <s v="-"/>
    <n v="0"/>
    <s v="Представлен"/>
    <n v="2"/>
    <s v="-"/>
    <n v="0"/>
    <n v="73.400000000000006"/>
    <n v="6"/>
    <s v="Участие в уборке дворовой территории, проведение субботников, разбивка клумб"/>
    <n v="10"/>
    <s v="Избран"/>
    <n v="3"/>
    <s v="УК"/>
    <n v="0"/>
    <n v="90"/>
    <n v="3"/>
    <n v="3.5"/>
    <n v="3"/>
    <n v="20.5"/>
    <n v="1"/>
    <s v="-"/>
    <n v="0"/>
    <n v="74.099999999999994"/>
    <n v="0"/>
    <n v="34"/>
    <n v="1040795.52"/>
    <n v="1004367.68"/>
    <n v="36427.839999999997"/>
    <n v="2077163.75"/>
    <n v="1651345.18"/>
    <n v="425818.57"/>
    <n v="3117959.27"/>
    <n v="2655712.86"/>
    <n v="462246.41000000003"/>
    <s v="22.10.2019_x000a_9:30"/>
    <n v="3.4999996925428731"/>
    <n v="20.500000060178213"/>
  </r>
  <r>
    <x v="1"/>
    <s v="ул. 60 лет Октября, 139 "/>
    <x v="3"/>
    <s v="МП «МУК &quot;Правобережная»"/>
    <d v="2019-10-21T00:00:00"/>
    <n v="1980"/>
    <n v="6"/>
    <s v="-"/>
    <n v="0"/>
    <s v="Представлен"/>
    <n v="2"/>
    <s v="-"/>
    <n v="0"/>
    <n v="73.8"/>
    <n v="6"/>
    <s v="Участие в  субботниках,участие в уборке дворовой территории, посадка саженцев."/>
    <n v="10"/>
    <s v="Избран, отсутствует подтверждение копией протокола "/>
    <n v="3"/>
    <s v="УК"/>
    <n v="0"/>
    <n v="52"/>
    <n v="3"/>
    <n v="2.1"/>
    <n v="0"/>
    <n v="0"/>
    <n v="0"/>
    <s v="-"/>
    <n v="0"/>
    <n v="98.1"/>
    <n v="3"/>
    <n v="33"/>
    <n v="991683.78"/>
    <n v="970858.42"/>
    <n v="20825.36"/>
    <n v="0"/>
    <n v="0"/>
    <n v="0"/>
    <n v="991683.78"/>
    <n v="970858.42"/>
    <n v="20825.36"/>
    <d v="2019-10-17T09:00:00"/>
    <n v="2.1000000625199298"/>
    <e v="#DIV/0!"/>
  </r>
  <r>
    <x v="1"/>
    <s v="ул. Гусарова, 64"/>
    <x v="4"/>
    <s v="ООО &quot;КУЖФ &quot;ЮСТАС&quot;"/>
    <d v="2019-10-14T00:00:00"/>
    <n v="1983"/>
    <n v="6"/>
    <s v="-"/>
    <n v="0"/>
    <s v="есть"/>
    <n v="2"/>
    <s v="есть"/>
    <n v="0"/>
    <n v="71.3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58"/>
    <n v="3"/>
    <n v="2"/>
    <n v="0"/>
    <n v="0"/>
    <n v="0"/>
    <s v="нет"/>
    <n v="0"/>
    <n v="96"/>
    <n v="3"/>
    <n v="33"/>
    <n v="1447979.26"/>
    <n v="1419019.67"/>
    <n v="28959.59"/>
    <n v="0"/>
    <n v="0"/>
    <n v="0"/>
    <n v="1447979.26"/>
    <n v="1419019.67"/>
    <n v="28959.59"/>
    <d v="2019-10-22T09:10:00"/>
    <n v="2.0000003314964609"/>
    <e v="#DIV/0!"/>
  </r>
  <r>
    <x v="1"/>
    <s v="ул. Тобольская, д. 23"/>
    <x v="0"/>
    <s v="ООО УК &quot;ЖСК&quot;"/>
    <d v="2017-03-28T00:00:00"/>
    <n v="1980"/>
    <n v="6"/>
    <s v="нет"/>
    <n v="0"/>
    <s v="да"/>
    <n v="2"/>
    <m/>
    <m/>
    <n v="70.55"/>
    <n v="6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300"/>
    <n v="7"/>
    <n v="3.5"/>
    <n v="3"/>
    <s v=" "/>
    <n v="0"/>
    <m/>
    <m/>
    <n v="99.9"/>
    <n v="3"/>
    <n v="33"/>
    <n v="932509.77999999991"/>
    <n v="899871.94"/>
    <n v="32637.84"/>
    <n v="0"/>
    <n v="0"/>
    <n v="0"/>
    <n v="932509.77999999991"/>
    <n v="899871.94"/>
    <n v="32637.84"/>
    <d v="2019-10-22T09:15:00"/>
    <n v="3.4999972625747535"/>
    <n v="20.499999707228696"/>
  </r>
  <r>
    <x v="1"/>
    <s v="ул. Высотная, 1"/>
    <x v="4"/>
    <s v="ООО УК &quot;ЖСК&quot;"/>
    <d v="2019-10-15T00:00:00"/>
    <n v="1962"/>
    <n v="6"/>
    <s v="-"/>
    <n v="0"/>
    <s v="есть"/>
    <n v="2"/>
    <s v="есть"/>
    <n v="0"/>
    <n v="71.88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64"/>
    <n v="3"/>
    <n v="2"/>
    <n v="0"/>
    <n v="0"/>
    <n v="0"/>
    <s v="нет"/>
    <n v="0"/>
    <n v="140.69999999999999"/>
    <n v="3"/>
    <n v="33"/>
    <n v="612531.88"/>
    <n v="600281.24"/>
    <n v="12250.64"/>
    <n v="0"/>
    <n v="0"/>
    <n v="0"/>
    <n v="612531.88"/>
    <n v="600281.24"/>
    <n v="12250.64"/>
    <d v="2019-10-22T16:00:00"/>
    <n v="2.0000003918163407"/>
    <e v="#DIV/0!"/>
  </r>
  <r>
    <x v="1"/>
    <s v="ул. Джамбульская, 9"/>
    <x v="5"/>
    <s v="ООО УК «ЖСК»"/>
    <d v="2019-10-12T00:00:00"/>
    <n v="1962"/>
    <n v="6"/>
    <s v="-"/>
    <n v="0"/>
    <s v="Представлен"/>
    <n v="2"/>
    <s v="-"/>
    <n v="0"/>
    <n v="67.25"/>
    <n v="5"/>
    <s v="Участие в  субботниках,участие в уборке дворовой территории, посадка саженцев, облагораживание территорий"/>
    <n v="10"/>
    <s v="Избран "/>
    <n v="3"/>
    <s v="УК"/>
    <n v="0"/>
    <n v="60"/>
    <n v="3"/>
    <n v="3.5"/>
    <n v="3"/>
    <n v="20.5"/>
    <n v="1"/>
    <s v="-"/>
    <n v="0"/>
    <n v="93.9"/>
    <n v="0"/>
    <n v="33"/>
    <n v="419981.36"/>
    <n v="405282.01"/>
    <n v="14699.35"/>
    <n v="792853.90999999992"/>
    <n v="630318.86"/>
    <n v="162535.04999999999"/>
    <n v="1212835.27"/>
    <n v="1035600.87"/>
    <n v="177234.4"/>
    <d v="2019-10-22T18:00:00"/>
    <n v="3.5000005714539331"/>
    <n v="20.499999804503709"/>
  </r>
  <r>
    <x v="1"/>
    <s v="пр. Металлургов, 49 &quot;А&quot;"/>
    <x v="5"/>
    <s v="ООО УК «ЖСК»"/>
    <d v="2019-09-27T00:00:00"/>
    <n v="1967"/>
    <n v="6"/>
    <s v="-"/>
    <n v="0"/>
    <s v="Представлен"/>
    <n v="2"/>
    <s v="-"/>
    <n v="0"/>
    <n v="69.09"/>
    <n v="5"/>
    <s v="Участие в  субботниках,участие в уборке дворовой территории, посадка саженцев, покраска и облагораживание территорий "/>
    <n v="10"/>
    <s v="Избран "/>
    <n v="3"/>
    <s v="УК"/>
    <n v="0"/>
    <n v="80"/>
    <n v="3"/>
    <n v="3.5"/>
    <n v="3"/>
    <n v="20.5"/>
    <n v="1"/>
    <s v="-"/>
    <n v="0"/>
    <n v="91.6"/>
    <n v="0"/>
    <n v="33"/>
    <n v="739319.42"/>
    <n v="713443.24"/>
    <n v="25876.18"/>
    <n v="3559235.65"/>
    <n v="2829592.34"/>
    <n v="729643.31"/>
    <n v="4298555.07"/>
    <n v="739319.42"/>
    <n v="755519.49000000011"/>
    <d v="2019-10-22T18:01:00"/>
    <n v="3.5000000405778602"/>
    <n v="20.500000049167863"/>
  </r>
  <r>
    <x v="1"/>
    <s v="ул. Затонская, 5"/>
    <x v="2"/>
    <s v="ООО УК &quot;ЖСК&quot;"/>
    <s v="20.08.2017, 21.10.2019"/>
    <n v="1967"/>
    <n v="6"/>
    <m/>
    <m/>
    <s v="Предоставлен"/>
    <n v="2"/>
    <m/>
    <m/>
    <n v="67.8"/>
    <n v="5"/>
    <s v="Ежегодно участвуют в субботниках:  уборка территории. Принимают активное участие в посадке саженцев и цветов_x000a_"/>
    <n v="7"/>
    <s v="Избран"/>
    <n v="3"/>
    <m/>
    <m/>
    <n v="66"/>
    <n v="3"/>
    <n v="3.5"/>
    <n v="3"/>
    <n v="20.5"/>
    <n v="1"/>
    <m/>
    <m/>
    <n v="95.4"/>
    <n v="3"/>
    <n v="33"/>
    <n v="1091363.32"/>
    <n v="1053165.6000000001"/>
    <n v="38197.72"/>
    <n v="1881529.27"/>
    <n v="1495815.77"/>
    <n v="385713.5"/>
    <n v="2972892.59"/>
    <n v="2548981.37"/>
    <n v="423911.22"/>
    <d v="2019-10-24T16:30:00"/>
    <n v="3.4999997301021892"/>
    <n v="20.500000383918884"/>
  </r>
  <r>
    <x v="1"/>
    <s v="ул. Кутузова, 44"/>
    <x v="2"/>
    <s v="ООО &quot;СуперСтрой&quot;"/>
    <d v="2019-10-07T00:00:00"/>
    <n v="1993"/>
    <n v="5"/>
    <m/>
    <m/>
    <s v="Предоставлен"/>
    <n v="2"/>
    <m/>
    <m/>
    <n v="77.5"/>
    <n v="6"/>
    <s v="Ежегодно участвуют в субботниках:  уборка территории. Принимают активное участие в посадке саженцев и цветов_x000a_"/>
    <n v="9"/>
    <s v="Избран"/>
    <n v="3"/>
    <m/>
    <m/>
    <n v="144"/>
    <n v="4"/>
    <n v="0"/>
    <n v="0"/>
    <n v="20.5"/>
    <n v="1"/>
    <m/>
    <m/>
    <n v="98"/>
    <n v="3"/>
    <n v="33"/>
    <n v="0"/>
    <n v="0"/>
    <n v="0"/>
    <n v="409009"/>
    <n v="325162.15000000002"/>
    <n v="83846.850000000006"/>
    <n v="409009"/>
    <n v="325162.15000000002"/>
    <n v="83846.850000000006"/>
    <d v="2019-10-24T17:00:00"/>
    <e v="#DIV/0!"/>
    <n v="20.500001222466988"/>
  </r>
  <r>
    <x v="1"/>
    <s v="Копылова, 48 "/>
    <x v="6"/>
    <s v="ООО УК «Жилищный трест»"/>
    <d v="2019-10-07T00:00:00"/>
    <n v="1981"/>
    <n v="6"/>
    <s v="-"/>
    <n v="0"/>
    <s v="Представлен"/>
    <n v="2"/>
    <s v="-"/>
    <n v="0"/>
    <n v="78.459999999999994"/>
    <n v="6"/>
    <s v="Участие в уборке дворовой территории от мусора, побелка деревьев, посадка цветов, устройство клумб, участие в общегородских субботниках, участие в конкурсе &quot;Самый чистый район г. Красноярска - Лучший двор&quot; "/>
    <n v="0"/>
    <s v="Избран"/>
    <n v="3"/>
    <s v="УК"/>
    <n v="0"/>
    <n v="325"/>
    <n v="7"/>
    <n v="3.5"/>
    <n v="3"/>
    <n v="30.5"/>
    <n v="3"/>
    <s v="-"/>
    <n v="0"/>
    <n v="97.6"/>
    <n v="3"/>
    <n v="33"/>
    <n v="7072450.7999999998"/>
    <n v="6824915.0199999996"/>
    <n v="247535.78"/>
    <n v="2922051.6"/>
    <n v="2030825.86"/>
    <n v="891225.74"/>
    <n v="9994502.4000000004"/>
    <n v="8855740.879999999"/>
    <n v="1138761.52"/>
    <s v="23.10.2019_x000a_10:00"/>
    <n v="3.5000000282787407"/>
    <n v="30.500000068445061"/>
  </r>
  <r>
    <x v="1"/>
    <s v="ул. 60 лет Октября, 14 "/>
    <x v="3"/>
    <s v="МП &quot;МУК &quot;Правобережная&quot;"/>
    <d v="2019-10-21T00:00:00"/>
    <n v="1955"/>
    <n v="6"/>
    <s v="-"/>
    <n v="0"/>
    <s v="Представлен"/>
    <n v="2"/>
    <s v="-"/>
    <n v="0"/>
    <n v="70.400000000000006"/>
    <n v="6"/>
    <s v="Участие в  субботниках,участие в уборке дворовой территории, посадка саженцев, покраска и облагораживание территорий "/>
    <n v="10"/>
    <s v="Избран, отсутствует подтверждение копией протокола "/>
    <n v="3"/>
    <s v="УК"/>
    <n v="0"/>
    <n v="29"/>
    <n v="2"/>
    <n v="2.1"/>
    <n v="0"/>
    <n v="0"/>
    <n v="0"/>
    <s v="-"/>
    <n v="0"/>
    <n v="98"/>
    <n v="3"/>
    <n v="32"/>
    <n v="517089.01"/>
    <n v="506230.14"/>
    <n v="10858.87"/>
    <n v="0"/>
    <n v="0"/>
    <n v="0"/>
    <n v="517089.01"/>
    <n v="506230.14"/>
    <n v="10858.87"/>
    <d v="2019-10-17T09:00:00"/>
    <n v="2.100000152778339"/>
    <e v="#DIV/0!"/>
  </r>
  <r>
    <x v="1"/>
    <s v="ул. Семафорная, 213"/>
    <x v="3"/>
    <s v="ООО УК &quot;ЖСК&quot;"/>
    <d v="2019-10-11T00:00:00"/>
    <n v="1966"/>
    <n v="6"/>
    <m/>
    <m/>
    <s v="Представлен"/>
    <n v="2"/>
    <m/>
    <m/>
    <n v="72.95"/>
    <n v="6"/>
    <s v="Участие в  субботниках,участие в уборке дворовой территории, посадка саженцев, покраска и облагораживание территорий "/>
    <n v="6"/>
    <s v="Избран"/>
    <n v="3"/>
    <s v="УК"/>
    <n v="0"/>
    <n v="80"/>
    <n v="3"/>
    <n v="3.5"/>
    <n v="3"/>
    <n v="20.5"/>
    <n v="1"/>
    <m/>
    <m/>
    <n v="95.3"/>
    <n v="2"/>
    <n v="32"/>
    <n v="741021.2"/>
    <n v="715085.46"/>
    <n v="25935.74"/>
    <n v="937698.08"/>
    <n v="745469.97"/>
    <n v="192228.11"/>
    <n v="1678719.2799999998"/>
    <n v="1460555.43"/>
    <n v="218163.84999999998"/>
    <d v="2019-10-22T09:00:00"/>
    <n v="3.4999997301021892"/>
    <n v="20.500000383918884"/>
  </r>
  <r>
    <x v="1"/>
    <s v="пр. Красноярский рабочий, 171"/>
    <x v="3"/>
    <s v="ООО УК &quot;ЖСК&quot;"/>
    <d v="2019-10-20T00:00:00"/>
    <n v="1963"/>
    <n v="6"/>
    <m/>
    <m/>
    <s v="Представлен"/>
    <n v="2"/>
    <m/>
    <m/>
    <n v="81.47"/>
    <n v="7"/>
    <s v="Участие в  субботниках,участие в уборке дворовой территории, посадка саженцев, покраска и облагораживание территорий "/>
    <n v="4"/>
    <s v="Избран"/>
    <n v="3"/>
    <s v="УК"/>
    <n v="0"/>
    <n v="60"/>
    <n v="3"/>
    <n v="3.5"/>
    <n v="3"/>
    <n v="20.5"/>
    <n v="1"/>
    <m/>
    <m/>
    <n v="96.3"/>
    <n v="3"/>
    <n v="32"/>
    <n v="592688.59"/>
    <n v="571944.49"/>
    <n v="20744.099999999999"/>
    <n v="99717.6"/>
    <n v="79275.490000000005"/>
    <n v="20442.11"/>
    <n v="692406.19"/>
    <n v="651219.98"/>
    <n v="41186.21"/>
    <d v="2019-10-22T09:00:00"/>
    <n v="3.4999998903302658"/>
    <n v="20.500002005663994"/>
  </r>
  <r>
    <x v="1"/>
    <s v="пр. Красноярский рабочий, 129"/>
    <x v="3"/>
    <s v="ООО УК &quot;ЖСК&quot;"/>
    <d v="2019-10-18T00:00:00"/>
    <n v="1963"/>
    <n v="6"/>
    <m/>
    <m/>
    <s v="Представлен"/>
    <n v="2"/>
    <m/>
    <m/>
    <n v="67"/>
    <n v="5"/>
    <s v="Участие в  субботниках,участие в уборке дворовой территории, посадка саженцев, покраска и облагораживание территорий "/>
    <n v="6"/>
    <s v="Избран"/>
    <n v="3"/>
    <s v="УК"/>
    <n v="0"/>
    <n v="64"/>
    <n v="3"/>
    <n v="3.5"/>
    <n v="3"/>
    <n v="20.5"/>
    <n v="1"/>
    <m/>
    <m/>
    <n v="97.1"/>
    <n v="3"/>
    <n v="32"/>
    <n v="659966.88"/>
    <n v="636868.04"/>
    <n v="23098.84"/>
    <n v="911117.8"/>
    <n v="724338.65"/>
    <n v="186779.15"/>
    <n v="1571084.68"/>
    <n v="1361206.69"/>
    <n v="209877.99"/>
    <d v="2019-10-22T09:00:00"/>
    <n v="3.4999998787817961"/>
    <n v="20.500000109755291"/>
  </r>
  <r>
    <x v="1"/>
    <s v="ул. Семафорная, 199"/>
    <x v="3"/>
    <s v="ООО УК &quot;ЖСК&quot;"/>
    <d v="2019-10-11T00:00:00"/>
    <n v="1972"/>
    <n v="6"/>
    <m/>
    <m/>
    <s v="Представлен"/>
    <n v="2"/>
    <m/>
    <m/>
    <n v="71.12"/>
    <n v="6"/>
    <s v="Участие в  субботниках,участие в уборке дворовой территории, посадка саженцев, покраска и облагораживание территорий "/>
    <n v="4"/>
    <s v="Избран"/>
    <n v="3"/>
    <s v="УК"/>
    <n v="0"/>
    <n v="144"/>
    <n v="4"/>
    <n v="3.5"/>
    <n v="3"/>
    <n v="20.5"/>
    <n v="1"/>
    <m/>
    <m/>
    <n v="96.6"/>
    <n v="3"/>
    <n v="32"/>
    <n v="978238.33"/>
    <n v="943999.99"/>
    <n v="34238.339999999997"/>
    <n v="2195446.13"/>
    <n v="1745379.67"/>
    <n v="450066.46"/>
    <n v="3173684.46"/>
    <n v="2689379.66"/>
    <n v="484304.80000000005"/>
    <d v="2019-10-22T09:00:00"/>
    <n v="3.4999998415519049"/>
    <n v="20.50000015258858"/>
  </r>
  <r>
    <x v="1"/>
    <s v="ул. Анатолия Гладкова, 18"/>
    <x v="3"/>
    <s v="ООО УК &quot;ЖСК&quot;"/>
    <d v="2019-10-18T00:00:00"/>
    <n v="1972"/>
    <n v="6"/>
    <m/>
    <m/>
    <s v="Представлен"/>
    <n v="2"/>
    <m/>
    <m/>
    <n v="67.040000000000006"/>
    <n v="5"/>
    <s v="Участие в  субботниках,участие в уборке дворовой территории, посадка саженцев, покраска и облагораживание территорий "/>
    <n v="2"/>
    <s v="Избран"/>
    <n v="3"/>
    <s v="УК"/>
    <n v="0"/>
    <n v="287"/>
    <n v="7"/>
    <n v="3.5"/>
    <n v="3"/>
    <n v="20.5"/>
    <n v="1"/>
    <m/>
    <m/>
    <n v="97.1"/>
    <n v="3"/>
    <n v="32"/>
    <n v="1177002.8400000001"/>
    <n v="1135807.74"/>
    <n v="41195.1"/>
    <n v="2153202.29"/>
    <n v="1711795.82"/>
    <n v="441406.47"/>
    <n v="3330205.13"/>
    <n v="2847603.56"/>
    <n v="482601.56999999995"/>
    <d v="2019-10-22T09:00:00"/>
    <n v="3.5000000509769369"/>
    <n v="20.500000025543351"/>
  </r>
  <r>
    <x v="1"/>
    <s v="ул. Астраханская, д. 14"/>
    <x v="0"/>
    <s v="ООО УК &quot;ЖСК&quot;"/>
    <d v="2017-08-28T00:00:00"/>
    <n v="1973"/>
    <n v="6"/>
    <s v="нет"/>
    <n v="0"/>
    <s v="да"/>
    <n v="2"/>
    <m/>
    <m/>
    <n v="75.38"/>
    <n v="6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220"/>
    <n v="7"/>
    <n v="3.5"/>
    <n v="3"/>
    <n v="20.5"/>
    <n v="1"/>
    <m/>
    <m/>
    <n v="99.9"/>
    <n v="3"/>
    <n v="32"/>
    <n v="414741.7"/>
    <n v="400225.75"/>
    <n v="14515.95"/>
    <n v="538600.32000000007"/>
    <n v="428187.26"/>
    <n v="110413.06"/>
    <n v="953342.02"/>
    <n v="828413.01"/>
    <n v="124929.01"/>
    <d v="2019-10-22T09:15:00"/>
    <n v="3.4999977094176931"/>
    <n v="20.499998960267973"/>
  </r>
  <r>
    <x v="1"/>
    <s v="ул. Шевченко, д. 44"/>
    <x v="0"/>
    <s v="ООО УК &quot;ЖСК&quot;"/>
    <d v="2019-10-14T00:00:00"/>
    <n v="1974"/>
    <n v="6"/>
    <s v="нет"/>
    <n v="0"/>
    <s v="да"/>
    <n v="2"/>
    <m/>
    <m/>
    <n v="80.89"/>
    <n v="7"/>
    <s v="Участие в субботниках , дворовых праздниках, высадке зеленых насаждений, сбор макулатуры."/>
    <n v="0"/>
    <s v="выбран"/>
    <n v="3"/>
    <s v="нет"/>
    <n v="0"/>
    <n v="280"/>
    <n v="7"/>
    <n v="3.5"/>
    <n v="3"/>
    <n v="20.5"/>
    <n v="1"/>
    <m/>
    <m/>
    <n v="99.9"/>
    <n v="3"/>
    <n v="32"/>
    <n v="2189504.2000000002"/>
    <n v="2112906.6800000002"/>
    <n v="76597.52"/>
    <n v="1881795.8199999998"/>
    <n v="1496027.68"/>
    <n v="385768.14"/>
    <n v="4071300.02"/>
    <n v="3608934.3600000003"/>
    <n v="462365.66000000003"/>
    <d v="2019-10-22T09:15:00"/>
    <n v="3.498395664187353"/>
    <n v="20.499999835263747"/>
  </r>
  <r>
    <x v="1"/>
    <s v="ул. Щорса, 62"/>
    <x v="2"/>
    <s v="МП &quot;МУК &quot;Правобережная&quot;"/>
    <d v="2019-10-21T00:00:00"/>
    <n v="1986"/>
    <n v="5"/>
    <s v="да"/>
    <n v="2"/>
    <s v="Предоставлен"/>
    <n v="2"/>
    <m/>
    <m/>
    <n v="67.2"/>
    <n v="5"/>
    <s v="Ежегодно участвуют в субботниках:  уборка территории. Принимают активное участие в посадке саженцев и цветов_x000a_"/>
    <n v="5"/>
    <s v="Избран"/>
    <n v="3"/>
    <m/>
    <m/>
    <n v="308"/>
    <n v="7"/>
    <n v="2.1"/>
    <n v="0"/>
    <n v="0"/>
    <m/>
    <m/>
    <m/>
    <n v="95.4"/>
    <n v="3"/>
    <n v="32"/>
    <n v="816180.01"/>
    <n v="799040.23"/>
    <n v="17139.78"/>
    <n v="0"/>
    <n v="0"/>
    <n v="0"/>
    <n v="816180.01"/>
    <n v="799040.23"/>
    <n v="17139.78"/>
    <d v="2019-10-22T17:30:00"/>
    <n v="3.500000238359529"/>
    <n v="20.500000062568809"/>
  </r>
  <r>
    <x v="1"/>
    <s v="ул. Ак. Вавилова, 49"/>
    <x v="2"/>
    <s v="ООО УК &quot;ЖСК&quot;"/>
    <d v="2019-10-18T00:00:00"/>
    <n v="1961"/>
    <n v="6"/>
    <s v="да"/>
    <n v="2"/>
    <s v="Предоставлен"/>
    <n v="2"/>
    <m/>
    <m/>
    <n v="71.489999999999995"/>
    <n v="6"/>
    <s v="Ежегодно участвуют в субботниках:  уборка территории. Принимают активное участие в посадке саженцев и цветов_x000a_"/>
    <n v="7"/>
    <s v="Избран"/>
    <n v="3"/>
    <m/>
    <m/>
    <n v="74"/>
    <n v="3"/>
    <n v="3.5"/>
    <n v="3"/>
    <n v="0"/>
    <n v="0"/>
    <m/>
    <m/>
    <n v="92"/>
    <n v="0"/>
    <n v="32"/>
    <n v="461618.51"/>
    <n v="445461.86"/>
    <n v="16156.65"/>
    <n v="0"/>
    <n v="0"/>
    <n v="0"/>
    <n v="461618.51"/>
    <n v="445461.86"/>
    <n v="16156.65"/>
    <d v="2019-10-24T16:30:00"/>
    <n v="3.5000004657525534"/>
    <e v="#DIV/0!"/>
  </r>
  <r>
    <x v="1"/>
    <s v="ул. А. Тимошенкова, 183"/>
    <x v="2"/>
    <s v="ООО УК &quot;ЖСК&quot;"/>
    <d v="2019-10-07T00:00:00"/>
    <n v="1987"/>
    <n v="5"/>
    <m/>
    <m/>
    <s v="Предоставлен"/>
    <n v="2"/>
    <m/>
    <m/>
    <n v="68.92"/>
    <n v="5"/>
    <s v="Ежегодно участвуют в субботниках:  уборка территории. Принимают активное участие в посадке саженцев и цветов_x000a_"/>
    <n v="6"/>
    <s v="Избран"/>
    <n v="3"/>
    <m/>
    <m/>
    <n v="115"/>
    <n v="4"/>
    <n v="3.5"/>
    <n v="3"/>
    <n v="20.5"/>
    <n v="1"/>
    <m/>
    <m/>
    <n v="95.6"/>
    <n v="3"/>
    <n v="32"/>
    <n v="2146739.0499999998"/>
    <n v="2071603.18"/>
    <n v="75135.87"/>
    <n v="1989862.51"/>
    <n v="1581940.69"/>
    <n v="407921.82"/>
    <n v="4136601.5599999996"/>
    <n v="3653543.87"/>
    <n v="483057.69"/>
    <d v="2019-10-24T16:30:00"/>
    <n v="1.9999999197918796"/>
    <n v="20.000000145986739"/>
  </r>
  <r>
    <x v="1"/>
    <s v="пер. Вузовский, 7"/>
    <x v="2"/>
    <s v="ООО УК &quot;ЖСК&quot;"/>
    <s v="11.11.2017, 21.10.2019"/>
    <n v="1964"/>
    <n v="6"/>
    <s v="да"/>
    <n v="2"/>
    <s v="Предоставлен"/>
    <n v="2"/>
    <m/>
    <m/>
    <n v="74.95"/>
    <n v="6"/>
    <s v="Ежегодно участвуют в субботниках:  уборка территории. Принимают активное участие в посадке саженцев и цветов_x000a_"/>
    <n v="2"/>
    <s v="Избран"/>
    <n v="3"/>
    <m/>
    <m/>
    <n v="115"/>
    <n v="4"/>
    <n v="3.5"/>
    <n v="3"/>
    <n v="20.5"/>
    <n v="1"/>
    <m/>
    <m/>
    <n v="97.3"/>
    <n v="3"/>
    <n v="32"/>
    <n v="1020603.38"/>
    <n v="984882.26"/>
    <n v="35721.120000000003"/>
    <n v="1180433.5699999998"/>
    <n v="938444.69"/>
    <n v="241988.88"/>
    <n v="2201036.9499999997"/>
    <n v="1923326.95"/>
    <n v="277710"/>
    <d v="2019-10-24T16:30:00"/>
    <n v="3.5000000509769369"/>
    <n v="20.500000025543351"/>
  </r>
  <r>
    <x v="1"/>
    <s v="ул. Кутузова, 87 &quot;б&quot;"/>
    <x v="2"/>
    <s v="ООО УК &quot;СуперСтрой&quot;"/>
    <d v="2018-07-01T00:00:00"/>
    <n v="1992"/>
    <n v="5"/>
    <m/>
    <m/>
    <s v="Предоставлен"/>
    <n v="2"/>
    <m/>
    <m/>
    <n v="89.19"/>
    <n v="7"/>
    <s v="Ежегодно участвуют в субботниках:  уборка территории. Принимают активное участие в посадке саженцев и цветов_x000a_"/>
    <n v="1"/>
    <s v="Избран"/>
    <n v="3"/>
    <m/>
    <m/>
    <n v="216"/>
    <n v="7"/>
    <n v="3.5"/>
    <n v="3"/>
    <n v="20.5"/>
    <n v="1"/>
    <m/>
    <m/>
    <n v="96.3"/>
    <n v="3"/>
    <n v="32"/>
    <n v="880099.37"/>
    <n v="849295.89"/>
    <n v="30803.48"/>
    <n v="1546732.38"/>
    <n v="1229652.24"/>
    <n v="317080.14"/>
    <n v="2426831.75"/>
    <n v="2078948.13"/>
    <n v="347883.62"/>
    <d v="2019-10-24T17:30:00"/>
    <n v="3.5000002329282429"/>
    <n v="20.500000135770097"/>
  </r>
  <r>
    <x v="1"/>
    <s v="ул. Ак. Павлова, 52"/>
    <x v="2"/>
    <s v="ООО УК &quot;СуперСтрой&quot;"/>
    <d v="2019-08-01T00:00:00"/>
    <n v="1972"/>
    <n v="6"/>
    <m/>
    <m/>
    <s v="Предоставлен"/>
    <n v="2"/>
    <m/>
    <m/>
    <n v="98.3"/>
    <n v="8"/>
    <s v="Ежегодно участвуют в субботниках:  уборка территории. Принимают активное участие в посадке саженцев и цветов_x000a_"/>
    <n v="1"/>
    <s v="Избран"/>
    <n v="3"/>
    <m/>
    <m/>
    <n v="160"/>
    <n v="5"/>
    <n v="3.5"/>
    <n v="3"/>
    <n v="20.5"/>
    <n v="1"/>
    <m/>
    <m/>
    <n v="96.6"/>
    <n v="3"/>
    <n v="32"/>
    <n v="2617766.11"/>
    <n v="2526144.2999999998"/>
    <n v="91621.81"/>
    <n v="1200905.2"/>
    <n v="954719.63"/>
    <n v="246185.57"/>
    <n v="3818671.3099999996"/>
    <n v="3480863.9299999997"/>
    <n v="337807.38"/>
    <d v="2019-10-24T17:30:00"/>
    <n v="3.4999899051116583"/>
    <n v="20.499999094097866"/>
  </r>
  <r>
    <x v="1"/>
    <s v="Декабристов, 30"/>
    <x v="6"/>
    <s v="УК ЖСК"/>
    <d v="2019-10-22T00:00:00"/>
    <n v="1959"/>
    <n v="6"/>
    <s v="да"/>
    <n v="2"/>
    <s v="Представлен"/>
    <n v="2"/>
    <s v="-"/>
    <n v="0"/>
    <n v="69.75"/>
    <n v="5"/>
    <s v="Участие в уборке дворовой территории, проведение субботников, разбивка клумб"/>
    <n v="8"/>
    <s v="Избран"/>
    <n v="3"/>
    <s v="УК"/>
    <n v="0"/>
    <n v="29"/>
    <n v="2"/>
    <n v="3.5"/>
    <n v="3"/>
    <n v="20.5"/>
    <n v="1"/>
    <s v="-"/>
    <n v="0"/>
    <n v="83.1"/>
    <n v="0"/>
    <n v="32"/>
    <n v="470964.28"/>
    <n v="454480.53"/>
    <n v="16483.75"/>
    <n v="69964.97"/>
    <n v="55622.15"/>
    <n v="14342.82"/>
    <n v="540929.25"/>
    <n v="510102.68000000005"/>
    <n v="30826.57"/>
    <s v="22.10.2019_x000a_9:30"/>
    <n v="3.5000000424660649"/>
    <n v="20.500001643679685"/>
  </r>
  <r>
    <x v="1"/>
    <s v="ул. Волжская, д. 55"/>
    <x v="0"/>
    <s v="ООО УК &quot;ЖСК&quot;"/>
    <d v="2019-10-11T00:00:00"/>
    <n v="1989"/>
    <n v="6"/>
    <s v="нет"/>
    <n v="0"/>
    <s v="да"/>
    <n v="2"/>
    <m/>
    <m/>
    <n v="69.03"/>
    <n v="5"/>
    <s v="Участие в субботниках , дворовых праздниках, высадке зеленых насаждений, сбор макулатуры."/>
    <n v="4"/>
    <s v="выбран"/>
    <n v="3"/>
    <s v="нет"/>
    <n v="0"/>
    <n v="115"/>
    <n v="4"/>
    <n v="3.5"/>
    <n v="3"/>
    <n v="20.5"/>
    <n v="1"/>
    <m/>
    <m/>
    <n v="99.9"/>
    <n v="3"/>
    <n v="31"/>
    <n v="930580.32000000007"/>
    <n v="898010.01"/>
    <n v="32570.31"/>
    <n v="2456421.62"/>
    <n v="1952855.19"/>
    <n v="503566.43"/>
    <n v="3387001.9400000004"/>
    <n v="2850865.2"/>
    <n v="536136.74"/>
    <d v="2019-10-22T09:15:00"/>
    <n v="3.4999996894508687"/>
    <n v="20.499999825065061"/>
  </r>
  <r>
    <x v="1"/>
    <s v="ул. Рейдовая, д. 44а"/>
    <x v="0"/>
    <s v="ООО УК &quot;ЖСК&quot;"/>
    <d v="2019-10-12T00:00:00"/>
    <n v="1989"/>
    <n v="6"/>
    <s v="нет"/>
    <n v="0"/>
    <s v="да"/>
    <n v="2"/>
    <m/>
    <m/>
    <n v="76.7"/>
    <n v="6"/>
    <s v="Участие в субботниках , дворовых праздниках, высадке зеленых насаждений, сбор макулатуры."/>
    <n v="4"/>
    <s v="выбран"/>
    <n v="3"/>
    <s v="нет"/>
    <n v="0"/>
    <n v="70"/>
    <n v="3"/>
    <n v="3.5"/>
    <n v="3"/>
    <n v="20.5"/>
    <n v="1"/>
    <m/>
    <m/>
    <n v="99.9"/>
    <n v="3"/>
    <n v="31"/>
    <n v="770252.41999999993"/>
    <n v="743293.59"/>
    <n v="26958.83"/>
    <n v="751711.54999999993"/>
    <n v="597610.68999999994"/>
    <n v="154100.85999999999"/>
    <n v="1521963.9699999997"/>
    <n v="1340904.2799999998"/>
    <n v="181059.69"/>
    <d v="2019-10-22T09:15:00"/>
    <n v="3.5000001094592013"/>
    <n v="20.500000631529641"/>
  </r>
  <r>
    <x v="1"/>
    <s v="пр-т имени газеты Красноярский рабочий, д. 35"/>
    <x v="0"/>
    <s v="ООО УК &quot;ЖСК&quot;"/>
    <d v="2019-10-16T00:00:00"/>
    <n v="1956"/>
    <n v="6"/>
    <s v="нет"/>
    <n v="0"/>
    <s v="да"/>
    <n v="2"/>
    <m/>
    <m/>
    <n v="67.02"/>
    <n v="5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155"/>
    <n v="5"/>
    <n v="3.5"/>
    <n v="3"/>
    <n v="20.5"/>
    <n v="1"/>
    <m/>
    <m/>
    <n v="99.9"/>
    <n v="3"/>
    <n v="31"/>
    <n v="762939.86"/>
    <n v="736236.02"/>
    <n v="26703.84"/>
    <n v="802563.49"/>
    <n v="638037.98"/>
    <n v="164525.51"/>
    <n v="1565503.35"/>
    <n v="1374274"/>
    <n v="191229.35"/>
    <d v="2019-10-22T09:15:00"/>
    <n v="3.5001238498667506"/>
    <n v="20.499999320926001"/>
  </r>
  <r>
    <x v="1"/>
    <s v="ул. Юности, д. 37"/>
    <x v="0"/>
    <s v="ООО УК &quot;ЖСК&quot;"/>
    <d v="2019-10-11T00:00:00"/>
    <n v="1969"/>
    <n v="6"/>
    <s v="нет"/>
    <n v="0"/>
    <s v="да"/>
    <n v="2"/>
    <m/>
    <m/>
    <n v="68.63"/>
    <n v="5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155"/>
    <n v="5"/>
    <n v="3.5"/>
    <n v="3"/>
    <n v="20.5"/>
    <n v="1"/>
    <m/>
    <m/>
    <n v="99.9"/>
    <n v="3"/>
    <n v="31"/>
    <n v="339863.52999999997"/>
    <n v="327968.31"/>
    <n v="11895.22"/>
    <n v="1599031.3599999999"/>
    <n v="1271229.94"/>
    <n v="327801.42"/>
    <n v="1938894.89"/>
    <n v="1599198.25"/>
    <n v="339696.63999999996"/>
    <d v="2019-10-22T09:15:00"/>
    <n v="3.4999975860384356"/>
    <n v="20.499996568182073"/>
  </r>
  <r>
    <x v="1"/>
    <s v="ул. Северный проезд, д. 13"/>
    <x v="0"/>
    <s v="ООО УК &quot;ЖСК&quot;"/>
    <d v="2019-10-15T00:00:00"/>
    <n v="1961"/>
    <n v="6"/>
    <s v="нет"/>
    <n v="0"/>
    <s v="да"/>
    <n v="2"/>
    <m/>
    <m/>
    <n v="67.930000000000007"/>
    <n v="5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250"/>
    <n v="7"/>
    <n v="3.5"/>
    <n v="3"/>
    <n v="20.5"/>
    <n v="1"/>
    <m/>
    <m/>
    <n v="99.9"/>
    <n v="3"/>
    <n v="31"/>
    <n v="719033.9"/>
    <n v="693867.72"/>
    <n v="25166.18"/>
    <n v="710272.13"/>
    <n v="564666.35"/>
    <n v="145605.78"/>
    <n v="1429306.03"/>
    <n v="1258534.0699999998"/>
    <n v="170771.96"/>
    <d v="2019-10-22T09:15:00"/>
    <n v="3.4999994782879074"/>
    <n v="20.500000100414535"/>
  </r>
  <r>
    <x v="1"/>
    <s v="ул. Волжская, д. 29"/>
    <x v="0"/>
    <s v="ООО УК &quot;ЖСК&quot;"/>
    <d v="2017-08-25T00:00:00"/>
    <n v="1978"/>
    <n v="6"/>
    <s v="нет"/>
    <n v="0"/>
    <s v="да"/>
    <n v="2"/>
    <m/>
    <m/>
    <n v="67.87"/>
    <n v="5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215"/>
    <n v="7"/>
    <n v="3.5"/>
    <n v="3"/>
    <n v="20.5"/>
    <n v="1"/>
    <m/>
    <m/>
    <n v="99.9"/>
    <n v="3"/>
    <n v="31"/>
    <n v="1054221.3"/>
    <n v="1017323.56"/>
    <n v="36897.74"/>
    <n v="497935.89999999997"/>
    <n v="395859.04"/>
    <n v="102076.86"/>
    <n v="1552157.2"/>
    <n v="1413182.6"/>
    <n v="138974.6"/>
    <d v="2019-10-22T09:15:00"/>
    <n v="3.4999983702276563"/>
    <n v="20.499999989056775"/>
  </r>
  <r>
    <x v="1"/>
    <s v="ул. Чайковского, д. 9"/>
    <x v="0"/>
    <s v="ООО УК &quot;ЖСК&quot;"/>
    <d v="2019-10-15T00:00:00"/>
    <n v="1967"/>
    <n v="6"/>
    <s v="нет"/>
    <n v="0"/>
    <s v="да"/>
    <n v="2"/>
    <m/>
    <m/>
    <n v="69.84"/>
    <n v="5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215"/>
    <n v="7"/>
    <n v="3.5"/>
    <n v="3"/>
    <n v="20.5"/>
    <n v="1"/>
    <m/>
    <m/>
    <n v="99.9"/>
    <n v="3"/>
    <n v="31"/>
    <n v="1707108.08"/>
    <n v="1647359.3"/>
    <n v="59748.78"/>
    <n v="1234494.8800000001"/>
    <n v="981423.43"/>
    <n v="253071.45"/>
    <n v="2941602.96"/>
    <n v="2628782.73"/>
    <n v="312820.23"/>
    <d v="2019-10-22T09:15:00"/>
    <n v="3.4999998359799225"/>
    <n v="20.499999967598082"/>
  </r>
  <r>
    <x v="1"/>
    <s v="ул. Юшкова, 44"/>
    <x v="4"/>
    <s v="ООО УК &quot;ЖСК&quot;"/>
    <d v="2019-10-15T00:00:00"/>
    <n v="1967"/>
    <n v="6"/>
    <s v="-"/>
    <n v="0"/>
    <s v="есть"/>
    <n v="2"/>
    <s v="есть"/>
    <n v="0"/>
    <n v="74.599999999999994"/>
    <n v="6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8"/>
    <s v="есть"/>
    <n v="3"/>
    <s v="УК"/>
    <n v="0"/>
    <n v="90"/>
    <n v="3"/>
    <n v="2"/>
    <n v="0"/>
    <n v="20"/>
    <n v="0"/>
    <s v="нет"/>
    <n v="0"/>
    <n v="126.5"/>
    <n v="3"/>
    <n v="31"/>
    <n v="914997.14"/>
    <n v="896697.20000000007"/>
    <n v="18299.939999999999"/>
    <n v="318583.75"/>
    <n v="254867"/>
    <n v="63716.75"/>
    <n v="1233580.8900000001"/>
    <n v="1151564.2000000002"/>
    <n v="82016.69"/>
    <d v="2019-10-22T16:00:00"/>
    <n v="1.9999996939881144"/>
    <n v="20"/>
  </r>
  <r>
    <x v="1"/>
    <s v="ул. Словцова, 12"/>
    <x v="4"/>
    <s v="ООО УК &quot;Меркурий&quot;"/>
    <d v="2019-10-20T00:00:00"/>
    <n v="1984"/>
    <n v="5"/>
    <s v="-"/>
    <n v="0"/>
    <s v="есть"/>
    <n v="2"/>
    <s v="есть"/>
    <n v="0"/>
    <n v="69.45"/>
    <n v="5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8"/>
    <s v="есть"/>
    <n v="3"/>
    <s v="УК"/>
    <n v="0"/>
    <n v="360"/>
    <n v="7"/>
    <n v="2.1"/>
    <n v="0"/>
    <n v="20.100000000000001"/>
    <n v="1"/>
    <s v="нет"/>
    <n v="0"/>
    <n v="95.1"/>
    <n v="0"/>
    <n v="31"/>
    <n v="8391141.4399999995"/>
    <n v="8214927.4699999997"/>
    <n v="176213.97"/>
    <n v="2670537.02"/>
    <n v="2133759.08"/>
    <n v="536777.93999999994"/>
    <n v="11061678.459999999"/>
    <n v="10348686.550000001"/>
    <n v="712991.90999999992"/>
    <d v="2019-10-22T16:10:00"/>
    <n v="2.1000001919425615"/>
    <e v="#DIV/0!"/>
  </r>
  <r>
    <x v="1"/>
    <s v="ул. Тельмана, 16 «А»"/>
    <x v="5"/>
    <s v="ООО УК «ЖСК»"/>
    <d v="2019-09-26T00:00:00"/>
    <n v="1987"/>
    <n v="5"/>
    <s v="-"/>
    <n v="0"/>
    <s v="Представлен"/>
    <n v="2"/>
    <s v="-"/>
    <n v="0"/>
    <n v="68.11"/>
    <n v="5"/>
    <s v="Участие в  субботниках,участие в уборке дворовой территории, посадка саженцев, облагораживание территорий"/>
    <n v="9"/>
    <s v="Избран "/>
    <n v="3"/>
    <s v="УК"/>
    <n v="0"/>
    <n v="71"/>
    <n v="3"/>
    <n v="3.5"/>
    <n v="3"/>
    <n v="20.5"/>
    <n v="1"/>
    <s v="-"/>
    <n v="0"/>
    <n v="87.45"/>
    <n v="0"/>
    <n v="31"/>
    <n v="2521166.56"/>
    <n v="2432925.73"/>
    <n v="88240.83"/>
    <n v="1280555.8999999999"/>
    <n v="1018041.94"/>
    <n v="262513.96000000002"/>
    <n v="3801722.46"/>
    <n v="2521166.56"/>
    <n v="350754.79000000004"/>
    <d v="2019-10-22T18:00:00"/>
    <n v="3.5000000158656714"/>
    <n v="20.500000039045545"/>
  </r>
  <r>
    <x v="1"/>
    <s v="пр. Красноярский рабочий, 75 &quot;б&quot;"/>
    <x v="2"/>
    <s v="ООО УК &quot;ЖСК&quot;"/>
    <d v="2019-10-18T00:00:00"/>
    <n v="1965"/>
    <n v="6"/>
    <s v="да"/>
    <n v="2"/>
    <s v="Предоставлен"/>
    <n v="2"/>
    <m/>
    <m/>
    <n v="78.11"/>
    <n v="6"/>
    <s v="Ежегодно участвуют в субботниках:  уборка территории. Принимают активное участие в посадке саженцев и цветов_x000a_"/>
    <n v="2"/>
    <s v="Избран"/>
    <n v="3"/>
    <m/>
    <m/>
    <n v="80"/>
    <n v="3"/>
    <n v="3.5"/>
    <n v="3"/>
    <n v="20.5"/>
    <n v="1"/>
    <m/>
    <m/>
    <n v="96.1"/>
    <n v="3"/>
    <n v="31"/>
    <n v="1043107.84"/>
    <n v="1006599.07"/>
    <n v="36508.769999999997"/>
    <n v="1207480.44"/>
    <n v="959946.95"/>
    <n v="247533.49"/>
    <n v="2250588.2799999998"/>
    <n v="1966546.02"/>
    <n v="284042.26"/>
    <d v="2019-10-24T16:30:00"/>
    <n v="3.499999515423593"/>
    <n v="20.499999843328926"/>
  </r>
  <r>
    <x v="1"/>
    <s v="пр. Красноярский рабочий, 91 &quot;а&quot;"/>
    <x v="2"/>
    <s v="МП МУК &quot;Красноярская&quot;"/>
    <d v="2019-10-15T00:00:00"/>
    <n v="1959"/>
    <n v="6"/>
    <s v="да"/>
    <n v="2"/>
    <s v="Предоставлен"/>
    <n v="2"/>
    <m/>
    <m/>
    <n v="70.27"/>
    <n v="6"/>
    <s v="Ежегодно участвуют в субботниках:  уборка территории. Активно участвуют в озеленении и облагораживании дворовой территории в весенне-летний период._x000a_Принимают участие при посадке деревьев, кустарников. _x000a_"/>
    <n v="2"/>
    <s v="Избран"/>
    <n v="3"/>
    <m/>
    <m/>
    <n v="60"/>
    <n v="3"/>
    <n v="3.1"/>
    <n v="3"/>
    <n v="0"/>
    <m/>
    <m/>
    <m/>
    <n v="99.8"/>
    <n v="3"/>
    <n v="30"/>
    <n v="1349474.38"/>
    <n v="1307640.67"/>
    <n v="41833.71"/>
    <n v="0"/>
    <n v="0"/>
    <n v="0"/>
    <n v="1349474.38"/>
    <n v="1307640.67"/>
    <n v="41833.71"/>
    <d v="2019-10-21T17:10:00"/>
    <n v="3.1000003127143474"/>
    <e v="#DIV/0!"/>
  </r>
  <r>
    <x v="1"/>
    <s v="ул. Львовская, 32"/>
    <x v="0"/>
    <s v="ООО УК &quot;ЖСК&quot;"/>
    <d v="2019-10-14T00:00:00"/>
    <n v="1994"/>
    <n v="3"/>
    <s v="нет"/>
    <n v="0"/>
    <s v="да"/>
    <n v="2"/>
    <m/>
    <m/>
    <n v="67.84"/>
    <n v="5"/>
    <s v="Участие в субботниках , дворовых праздниках, высадке зеленых насаждений, сбор макулатуры."/>
    <n v="3"/>
    <s v="выбран"/>
    <n v="3"/>
    <s v="нет"/>
    <n v="0"/>
    <n v="210"/>
    <n v="7"/>
    <n v="3.5"/>
    <n v="3"/>
    <n v="20.5"/>
    <n v="1"/>
    <m/>
    <m/>
    <n v="99.9"/>
    <n v="3"/>
    <n v="30"/>
    <n v="703687.64"/>
    <n v="679058.58"/>
    <n v="24629.06"/>
    <n v="496856.22000000003"/>
    <n v="395000.7"/>
    <n v="101855.52"/>
    <n v="1200543.8600000001"/>
    <n v="1074059.28"/>
    <n v="126484.58"/>
    <d v="2019-10-22T09:15:00"/>
    <n v="3.4999989483970477"/>
    <n v="20.499998973546109"/>
  </r>
  <r>
    <x v="1"/>
    <s v="ул. Львовская, д. 51"/>
    <x v="0"/>
    <s v="ООО УК &quot;ЖСК&quot;"/>
    <d v="2019-10-13T00:00:00"/>
    <n v="1973"/>
    <n v="6"/>
    <s v="нет"/>
    <n v="0"/>
    <s v="да"/>
    <n v="2"/>
    <m/>
    <m/>
    <n v="71.81"/>
    <n v="6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160"/>
    <n v="5"/>
    <n v="3.5"/>
    <n v="3"/>
    <n v="20.5"/>
    <n v="1"/>
    <m/>
    <m/>
    <n v="99.9"/>
    <n v="3"/>
    <n v="30"/>
    <n v="1053008.18"/>
    <n v="1016153"/>
    <n v="36855.18"/>
    <n v="88309.759999999995"/>
    <n v="70206.259999999995"/>
    <n v="18103.5"/>
    <n v="1141317.94"/>
    <n v="1086359.26"/>
    <n v="54958.68"/>
    <d v="2019-10-22T09:15:00"/>
    <n v="3.9999999190838893"/>
    <n v="21.999998308175908"/>
  </r>
  <r>
    <x v="1"/>
    <s v="ул. Щорса, 60"/>
    <x v="2"/>
    <s v="МП &quot;МУК &quot;Правобережная&quot;"/>
    <d v="2019-10-16T00:00:00"/>
    <n v="1978"/>
    <n v="6"/>
    <s v="да"/>
    <n v="2"/>
    <s v="Предоставлен"/>
    <n v="2"/>
    <m/>
    <m/>
    <n v="67.7"/>
    <n v="5"/>
    <s v="Ежегодно участвуют в субботниках:  уборка территории. Принимают активное участие в посадке саженцев и цветов_x000a_"/>
    <n v="2"/>
    <s v="Избран"/>
    <n v="3"/>
    <m/>
    <m/>
    <n v="290"/>
    <n v="7"/>
    <n v="2.1"/>
    <n v="0"/>
    <n v="0"/>
    <m/>
    <m/>
    <m/>
    <n v="95.4"/>
    <n v="3"/>
    <n v="30"/>
    <n v="816180.01"/>
    <n v="799040.23"/>
    <n v="17139.78"/>
    <n v="0"/>
    <n v="0"/>
    <n v="0"/>
    <n v="816180.01"/>
    <n v="799040.23"/>
    <n v="17139.78"/>
    <d v="2019-10-22T17:30:00"/>
    <n v="2.0999999742703817"/>
    <e v="#DIV/0!"/>
  </r>
  <r>
    <x v="1"/>
    <s v="ул. Щорса, 66"/>
    <x v="2"/>
    <s v="МП &quot;МУК &quot;Правобережная&quot;"/>
    <d v="2019-10-21T00:00:00"/>
    <n v="1979"/>
    <n v="6"/>
    <s v="да"/>
    <n v="2"/>
    <s v="Предоставлен"/>
    <n v="2"/>
    <m/>
    <m/>
    <n v="68.3"/>
    <n v="5"/>
    <s v="Ежегодно участвуют в субботниках:  уборка территории. Принимают активное участие в посадке саженцев и цветов_x000a_"/>
    <n v="2"/>
    <s v="Избран"/>
    <n v="3"/>
    <s v="УК"/>
    <m/>
    <n v="286"/>
    <n v="7"/>
    <n v="2.1"/>
    <n v="0"/>
    <n v="0"/>
    <m/>
    <m/>
    <m/>
    <n v="95.4"/>
    <n v="3"/>
    <n v="30"/>
    <n v="816180.01"/>
    <n v="799040.23"/>
    <n v="17139.78"/>
    <n v="0"/>
    <n v="0"/>
    <n v="0"/>
    <n v="816180.01"/>
    <n v="799040.23"/>
    <n v="17139.78"/>
    <d v="2019-10-22T17:30:00"/>
    <n v="1.9999884274811321"/>
    <n v="20"/>
  </r>
  <r>
    <x v="1"/>
    <s v="ул. Ферганская, 9 «А»"/>
    <x v="5"/>
    <s v="ООО УК «ЖСК»"/>
    <d v="2019-09-28T00:00:00"/>
    <n v="1969"/>
    <n v="6"/>
    <s v="-"/>
    <n v="0"/>
    <s v="Представлен"/>
    <n v="2"/>
    <s v="-"/>
    <n v="0"/>
    <n v="69.569999999999993"/>
    <n v="5"/>
    <s v="Участие в  субботниках,участие в уборке дворовой территории, посадка саженцев, облагораживание территорий"/>
    <n v="10"/>
    <s v="Избран "/>
    <n v="3"/>
    <s v="УК"/>
    <n v="0"/>
    <n v="90"/>
    <n v="3"/>
    <n v="0"/>
    <n v="0"/>
    <n v="20.5"/>
    <n v="1"/>
    <s v="-"/>
    <n v="0"/>
    <n v="92.6"/>
    <n v="0"/>
    <n v="30"/>
    <n v="0"/>
    <n v="0"/>
    <n v="0"/>
    <n v="1756788.1600000001"/>
    <n v="1396646.59"/>
    <n v="360141.57"/>
    <n v="1756788.1600000001"/>
    <n v="1396646.59"/>
    <n v="360141.57"/>
    <d v="2019-10-22T18:00:00"/>
    <e v="#DIV/0!"/>
    <n v="20.499999840618234"/>
  </r>
  <r>
    <x v="1"/>
    <s v="ул. А. Тимошенкова, 189"/>
    <x v="2"/>
    <s v="ООО УК &quot;ЖСК&quot;"/>
    <d v="2019-10-15T00:00:00"/>
    <n v="1987"/>
    <n v="5"/>
    <m/>
    <m/>
    <s v="Предоставлен"/>
    <n v="2"/>
    <m/>
    <m/>
    <n v="67.53"/>
    <n v="5"/>
    <s v="Ежегодно участвуют в субботниках:  уборка территории. Принимают активное участие в посадке саженцев и цветов_x000a_"/>
    <n v="5"/>
    <s v="Избран"/>
    <n v="3"/>
    <m/>
    <m/>
    <n v="55"/>
    <n v="3"/>
    <n v="3.5"/>
    <n v="3"/>
    <n v="20.5"/>
    <n v="1"/>
    <m/>
    <m/>
    <n v="96.4"/>
    <n v="3"/>
    <n v="30"/>
    <n v="1133900.28"/>
    <n v="1094213.77"/>
    <n v="39686.51"/>
    <n v="576986.09"/>
    <n v="458703.94"/>
    <n v="118282.15"/>
    <n v="1710886.37"/>
    <n v="1552917.71"/>
    <n v="157968.66"/>
    <d v="2019-10-24T16:30:00"/>
    <n v="3.4999999435875297"/>
    <n v="20.500000027233334"/>
  </r>
  <r>
    <x v="1"/>
    <s v="пр. им. газ. &quot;Красноярский рабочий&quot;, 109 &quot;б&quot;"/>
    <x v="2"/>
    <s v="ООО УК &quot;СуперСтрой&quot;"/>
    <d v="2019-07-31T00:00:00"/>
    <n v="1992"/>
    <n v="5"/>
    <m/>
    <m/>
    <s v="Предоставлен"/>
    <n v="2"/>
    <m/>
    <m/>
    <n v="99.4"/>
    <n v="8"/>
    <s v="Ежегодно участвуют в субботниках:  уборка территории. Принимают активное участие в посадке саженцев и цветов_x000a_"/>
    <n v="1"/>
    <s v="Избран"/>
    <n v="3"/>
    <m/>
    <m/>
    <n v="108"/>
    <n v="4"/>
    <n v="3.5"/>
    <n v="3"/>
    <n v="20.5"/>
    <n v="1"/>
    <m/>
    <m/>
    <n v="98.1"/>
    <n v="3"/>
    <n v="30"/>
    <n v="1897504.98"/>
    <n v="1831092.31"/>
    <n v="66412.67"/>
    <n v="260306.02000000002"/>
    <n v="206943.29"/>
    <n v="53362.73"/>
    <n v="2157811"/>
    <n v="2038035.6"/>
    <n v="119775.4"/>
    <d v="2019-10-24T17:30:00"/>
    <n v="2.1000000615448164"/>
    <n v="0"/>
  </r>
  <r>
    <x v="1"/>
    <s v="ул. 26 Бакинских комиссаров, 36"/>
    <x v="0"/>
    <s v="ООО УК &quot;ЖСК&quot;"/>
    <d v="2019-10-27T00:00:00"/>
    <n v="1956"/>
    <n v="6"/>
    <s v="нет"/>
    <n v="0"/>
    <s v="да"/>
    <n v="2"/>
    <m/>
    <m/>
    <n v="77.599999999999994"/>
    <n v="6"/>
    <s v="Участие в субботниках"/>
    <n v="3"/>
    <s v="выбран"/>
    <n v="3"/>
    <s v="нет"/>
    <n v="0"/>
    <n v="120"/>
    <n v="4"/>
    <n v="3.5"/>
    <n v="3"/>
    <n v="0"/>
    <n v="0"/>
    <m/>
    <m/>
    <n v="97.8"/>
    <n v="3"/>
    <n v="30"/>
    <n v="539268.92000000004"/>
    <n v="520394.51"/>
    <n v="18874.41"/>
    <n v="0"/>
    <n v="0"/>
    <n v="0"/>
    <n v="539268.92000000004"/>
    <n v="520394.51"/>
    <n v="18874.41"/>
    <d v="2019-11-11T17:00:00"/>
    <n v="3.4999995920402753"/>
    <e v="#DIV/0!"/>
  </r>
  <r>
    <x v="1"/>
    <s v="Мира, 122б"/>
    <x v="6"/>
    <s v="ООО УК «СуперСтрой»"/>
    <d v="2019-08-01T00:00:00"/>
    <n v="2001"/>
    <n v="3"/>
    <s v="-"/>
    <n v="0"/>
    <s v="-"/>
    <n v="0"/>
    <s v="Отсутствет"/>
    <n v="1"/>
    <n v="100"/>
    <n v="9"/>
    <s v="Участие в уборке дворовой территории, проведение субботников, разбивка клумб"/>
    <n v="6"/>
    <s v="Избран"/>
    <n v="3"/>
    <s v="УК"/>
    <n v="0"/>
    <n v="18"/>
    <n v="2"/>
    <n v="3.5"/>
    <n v="3"/>
    <n v="0"/>
    <n v="0"/>
    <s v="-"/>
    <n v="0"/>
    <n v="98.8"/>
    <n v="3"/>
    <n v="30"/>
    <n v="1830923.9600000002"/>
    <n v="1766841.62"/>
    <n v="64082.34"/>
    <n v="0"/>
    <n v="0"/>
    <n v="0"/>
    <n v="1830923.9600000002"/>
    <n v="1766841.62"/>
    <n v="64082.34"/>
    <s v="23.10.2019_x000a_10:00"/>
    <n v="3.5000000764641248"/>
    <e v="#DIV/0!"/>
  </r>
  <r>
    <x v="1"/>
    <s v="Северо-Енисейская, 48а"/>
    <x v="6"/>
    <s v="МП «МУК Правобережная»"/>
    <d v="2019-10-21T00:00:00"/>
    <n v="1985"/>
    <n v="5"/>
    <s v="-"/>
    <n v="0"/>
    <s v="Представлен"/>
    <n v="2"/>
    <s v="-"/>
    <n v="0"/>
    <n v="67.5"/>
    <n v="5"/>
    <s v="Участие в уборке дворовой территории от мусора, побелка деревьев, посадка цветов, устройство клумб, участие в общегородских субботниках, участие в конкурсе &quot;Самый чистый район г. Красноярска - Лучший двор&quot; "/>
    <n v="5"/>
    <s v="Избран"/>
    <n v="3"/>
    <s v="УК"/>
    <n v="0"/>
    <n v="296"/>
    <n v="7"/>
    <n v="2.1"/>
    <n v="0"/>
    <n v="0"/>
    <n v="0"/>
    <s v="-"/>
    <n v="0"/>
    <n v="96.5"/>
    <n v="3"/>
    <n v="30"/>
    <n v="536741.53999999992"/>
    <n v="525469.97"/>
    <n v="11271.57"/>
    <n v="0"/>
    <n v="0"/>
    <n v="0"/>
    <n v="536741.53999999992"/>
    <n v="525469.97"/>
    <n v="11271.57"/>
    <s v="24.10.2019_x000a_10:00"/>
    <n v="2.0999995640359792"/>
    <e v="#DIV/0!"/>
  </r>
  <r>
    <x v="1"/>
    <s v="пр. Красноярский рабочий 125а"/>
    <x v="3"/>
    <s v="ООО УК «Тэрра»"/>
    <d v="2019-09-28T00:00:00"/>
    <n v="1988"/>
    <n v="5"/>
    <m/>
    <m/>
    <s v="Представлен"/>
    <n v="2"/>
    <m/>
    <m/>
    <n v="68.7"/>
    <n v="5"/>
    <s v="Участие в  субботниках,участие в уборке дворовой территории, посадка саженцев, покраска и облагораживание территорий "/>
    <n v="7"/>
    <s v="Избран, отсутствует подтверждение копией протокола "/>
    <n v="3"/>
    <s v="УК"/>
    <n v="0"/>
    <n v="99"/>
    <n v="3"/>
    <n v="3.5"/>
    <n v="3"/>
    <n v="20.5"/>
    <n v="1"/>
    <m/>
    <m/>
    <n v="93.2"/>
    <n v="0"/>
    <n v="29"/>
    <n v="2671797"/>
    <n v="2578284.1"/>
    <n v="93512.9"/>
    <n v="2175825.2400000002"/>
    <n v="1729781.07"/>
    <n v="446044.17"/>
    <n v="4847622.24"/>
    <n v="4308065.17"/>
    <n v="539557.06999999995"/>
    <d v="2019-01-21T09:00:00"/>
    <n v="3.5"/>
    <n v="0"/>
  </r>
  <r>
    <x v="1"/>
    <s v="пр. Красноярский рабочий, 67"/>
    <x v="2"/>
    <s v="МП МУК &quot;Красноярская&quot;"/>
    <d v="2019-10-16T00:00:00"/>
    <n v="1962"/>
    <n v="6"/>
    <m/>
    <m/>
    <s v="Предоставлен"/>
    <n v="2"/>
    <m/>
    <m/>
    <n v="76.8"/>
    <n v="6"/>
    <s v="Ежегодно участвуют в субботниках:  уборка территории. Активно участвуют в озеленении и облагораживании дворовой территории в весенне-летний период._x000a_Принимают участие при посадке деревьев, кустарников. _x000a_"/>
    <n v="5"/>
    <s v="Избран"/>
    <n v="3"/>
    <s v="УК"/>
    <m/>
    <n v="64"/>
    <n v="3"/>
    <n v="2"/>
    <n v="0"/>
    <n v="20.100000000000001"/>
    <n v="1"/>
    <m/>
    <m/>
    <n v="99.5"/>
    <n v="3"/>
    <n v="29"/>
    <n v="1564763.23"/>
    <n v="1533467.96"/>
    <n v="31295.27"/>
    <n v="444271.23"/>
    <n v="355061.92"/>
    <n v="89209.31"/>
    <n v="2009034.46"/>
    <n v="1888529.88"/>
    <n v="120504.58"/>
    <d v="2019-10-21T17:10:00"/>
    <n v="2.0000003451001338"/>
    <n v="20.079920547634831"/>
  </r>
  <r>
    <x v="1"/>
    <s v="ул. Побежимова, 44а"/>
    <x v="3"/>
    <s v="ООО УК «ЖСК»"/>
    <d v="2019-10-20T00:00:00"/>
    <n v="1969"/>
    <n v="6"/>
    <m/>
    <m/>
    <s v="Представлен"/>
    <n v="2"/>
    <m/>
    <m/>
    <n v="69.17"/>
    <n v="5"/>
    <s v="Участие в  субботниках,участие в уборке дворовой территории, посадка саженцев, покраска и облагораживание территорий "/>
    <n v="4"/>
    <s v="Избран"/>
    <n v="3"/>
    <s v="УК"/>
    <n v="0"/>
    <n v="80"/>
    <n v="3"/>
    <n v="3.5"/>
    <n v="3"/>
    <n v="20.5"/>
    <n v="1"/>
    <m/>
    <m/>
    <n v="95.3"/>
    <n v="2"/>
    <n v="29"/>
    <n v="974961.73"/>
    <n v="940838.07"/>
    <n v="34123.660000000003"/>
    <n v="2753977.85"/>
    <n v="2189412.39"/>
    <n v="564565.46"/>
    <n v="3728939.58"/>
    <n v="3130250.46"/>
    <n v="598689.12"/>
    <d v="2019-10-22T09:00:00"/>
    <n v="3.4999999435875297"/>
    <n v="20.500000027233334"/>
  </r>
  <r>
    <x v="1"/>
    <s v="ул. Анатолия Гладкова, 14"/>
    <x v="3"/>
    <s v="ООО УК «ЖСК»"/>
    <d v="2019-10-20T00:00:00"/>
    <n v="1975"/>
    <n v="6"/>
    <m/>
    <m/>
    <s v="Представлен"/>
    <n v="2"/>
    <m/>
    <m/>
    <n v="67"/>
    <n v="5"/>
    <s v="Участие в  субботниках,участие в уборке дворовой территории, посадка саженцев, покраска и облагораживание территорий "/>
    <n v="2"/>
    <s v="Избран"/>
    <n v="3"/>
    <s v="УК"/>
    <n v="0"/>
    <n v="287"/>
    <n v="7"/>
    <n v="3.5"/>
    <n v="3"/>
    <n v="20.5"/>
    <n v="1"/>
    <m/>
    <m/>
    <n v="94.1"/>
    <n v="0"/>
    <n v="29"/>
    <n v="1153719.3499999999"/>
    <n v="1113339.17"/>
    <n v="40380.18"/>
    <n v="4315249.0600000005"/>
    <n v="3430623"/>
    <n v="884626.06"/>
    <n v="5468968.4100000001"/>
    <n v="4543962.17"/>
    <n v="925006.24000000011"/>
    <d v="2019-10-22T09:00:00"/>
    <n v="3.500000238359529"/>
    <n v="20.500000062568809"/>
  </r>
  <r>
    <x v="1"/>
    <s v="ул. Анатолия Гладкова, 16"/>
    <x v="3"/>
    <s v="ООО УК «ЖСК»"/>
    <d v="2019-10-20T00:00:00"/>
    <n v="1975"/>
    <n v="6"/>
    <m/>
    <m/>
    <s v="Представлен"/>
    <n v="2"/>
    <m/>
    <m/>
    <n v="68.599999999999994"/>
    <n v="5"/>
    <s v="Участие в  субботниках,участие в уборке дворовой территории, посадка саженцев, покраска и облагораживание территорий "/>
    <n v="2"/>
    <s v="Избран"/>
    <n v="3"/>
    <s v="УК"/>
    <n v="0"/>
    <n v="287"/>
    <n v="7"/>
    <n v="3.5"/>
    <n v="3"/>
    <n v="20.5"/>
    <n v="1"/>
    <m/>
    <m/>
    <n v="94.9"/>
    <n v="0"/>
    <n v="29"/>
    <n v="1247322.71"/>
    <n v="1203666.42"/>
    <n v="43656.29"/>
    <n v="2152980.29"/>
    <n v="1711619.33"/>
    <n v="441360.96"/>
    <n v="3400303"/>
    <n v="2915285.75"/>
    <n v="485017.25"/>
    <d v="2019-10-22T09:00:00"/>
    <n v="3.4999996111671856"/>
    <n v="20.500000025545983"/>
  </r>
  <r>
    <x v="1"/>
    <s v="ул. Судостроительная 123"/>
    <x v="3"/>
    <s v="МП &quot;МУК Красноярская&quot;"/>
    <d v="2019-10-13T00:00:00"/>
    <n v="1979"/>
    <n v="6"/>
    <m/>
    <m/>
    <s v="Представлен"/>
    <n v="2"/>
    <m/>
    <m/>
    <n v="80"/>
    <n v="7"/>
    <s v="Участие в  субботниках,участие в уборке дворовой территории, посадка саженцев, покраска и облагораживание территорий "/>
    <n v="1"/>
    <s v="Избран"/>
    <n v="3"/>
    <s v="УК"/>
    <n v="0"/>
    <n v="313"/>
    <n v="7"/>
    <n v="2"/>
    <n v="0"/>
    <n v="20"/>
    <n v="0"/>
    <m/>
    <m/>
    <n v="98.3"/>
    <n v="3"/>
    <n v="29"/>
    <n v="4854927.8999999994"/>
    <n v="4757829.34"/>
    <n v="97098.559999999998"/>
    <n v="1191481.8199999998"/>
    <n v="953185.46"/>
    <n v="238296.36"/>
    <n v="6046409.7199999997"/>
    <n v="5711014.7999999998"/>
    <n v="335394.92"/>
    <d v="2019-10-22T09:00:00"/>
    <n v="2.0000000411952565"/>
    <n v="19.999999664283592"/>
  </r>
  <r>
    <x v="1"/>
    <s v="ул. Карбышева, 22"/>
    <x v="4"/>
    <s v="ООО &quot;ЭнергоАудитИнвест&quot;"/>
    <d v="2019-10-03T00:00:00"/>
    <n v="1968"/>
    <n v="6"/>
    <s v="-"/>
    <n v="0"/>
    <s v="есть"/>
    <n v="2"/>
    <s v="есть"/>
    <n v="0"/>
    <n v="67.459999999999994"/>
    <n v="5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90"/>
    <n v="3"/>
    <n v="2"/>
    <n v="0"/>
    <n v="20"/>
    <n v="0"/>
    <s v="нет"/>
    <n v="0"/>
    <n v="92.26"/>
    <n v="0"/>
    <n v="29"/>
    <n v="2472121.9300000002"/>
    <n v="2422679.4900000002"/>
    <n v="49442.44"/>
    <n v="1489749.02"/>
    <n v="1191799.22"/>
    <n v="297949.8"/>
    <n v="3961870.95"/>
    <n v="3614478.71"/>
    <n v="347392.24"/>
    <d v="2019-10-22T17:00:00"/>
    <n v="2.000000056631511"/>
    <n v="19.999999731498399"/>
  </r>
  <r>
    <x v="1"/>
    <s v="ул. Тельмана, 15"/>
    <x v="5"/>
    <s v="ООО УК «Гарант ЖКХ»"/>
    <d v="2019-05-25T00:00:00"/>
    <n v="1978"/>
    <n v="6"/>
    <s v="-"/>
    <n v="0"/>
    <s v="Представлен"/>
    <n v="2"/>
    <s v="-"/>
    <n v="0"/>
    <n v="79"/>
    <n v="6"/>
    <s v="Участие в  субботниках,участие в уборке дворовой территории, посадка саженцев, облагораживание территорий"/>
    <n v="6"/>
    <s v="Отсутствует подтверждение копией протокола "/>
    <n v="2"/>
    <s v="УК"/>
    <n v="0"/>
    <n v="61"/>
    <n v="3"/>
    <n v="3"/>
    <n v="0"/>
    <n v="21"/>
    <n v="1"/>
    <s v="-"/>
    <n v="0"/>
    <n v="96.7"/>
    <n v="3"/>
    <n v="29"/>
    <n v="945210.89"/>
    <n v="916854.56"/>
    <n v="28356.33"/>
    <n v="311235.53999999998"/>
    <n v="245876.08"/>
    <n v="65359.46"/>
    <n v="1256446.43"/>
    <n v="1162730.6400000001"/>
    <n v="93715.790000000008"/>
    <d v="2019-10-22T17:00:00"/>
    <n v="3.0000003491284364"/>
    <n v="20.999998907579773"/>
  </r>
  <r>
    <x v="1"/>
    <s v="ул. Краснодарская, 20"/>
    <x v="5"/>
    <s v="ООО УК «ЖСК»"/>
    <d v="2019-10-15T00:00:00"/>
    <n v="1960"/>
    <n v="6"/>
    <s v="-"/>
    <n v="0"/>
    <s v="Представлен"/>
    <n v="2"/>
    <s v="-"/>
    <n v="0"/>
    <n v="74.66"/>
    <n v="6"/>
    <s v="Участие в  субботниках,участие в уборке дворовой территории, посадка саженцев, облагораживание территорий"/>
    <n v="6"/>
    <s v="Избран "/>
    <n v="3"/>
    <s v="УК"/>
    <n v="0"/>
    <n v="24"/>
    <n v="2"/>
    <n v="3.5"/>
    <n v="3"/>
    <n v="20.5"/>
    <n v="1"/>
    <s v="-"/>
    <n v="0"/>
    <n v="89.65"/>
    <n v="0"/>
    <n v="29"/>
    <n v="1337713.8500000001"/>
    <n v="1290893.8700000001"/>
    <n v="46819.98"/>
    <n v="596499.43999999994"/>
    <n v="474217.05"/>
    <n v="122282.39"/>
    <n v="1934213.29"/>
    <n v="1765110.9200000002"/>
    <n v="169102.37"/>
    <d v="2019-10-22T18:00:00"/>
    <n v="3.4999996449165862"/>
    <n v="20.500000804694807"/>
  </r>
  <r>
    <x v="1"/>
    <s v="пр. 60 лет Образования СССР, 45"/>
    <x v="5"/>
    <s v="ООО УК «Новый город»"/>
    <d v="2019-10-17T00:00:00"/>
    <n v="1989"/>
    <n v="5"/>
    <s v="-"/>
    <n v="0"/>
    <s v="Представлен"/>
    <n v="2"/>
    <s v="-"/>
    <n v="0"/>
    <n v="72.5"/>
    <n v="6"/>
    <s v="Участие в  субботниках,участие в уборке дворовой территории, посадка саженцев, покраска и облагораживание территорий "/>
    <n v="3"/>
    <s v="Отсутствует подтверждение копией протокола "/>
    <n v="2"/>
    <s v="УК"/>
    <n v="0"/>
    <n v="270"/>
    <n v="7"/>
    <n v="3"/>
    <n v="0"/>
    <n v="21"/>
    <n v="1"/>
    <s v="-"/>
    <n v="0"/>
    <n v="98.7"/>
    <n v="3"/>
    <n v="29"/>
    <n v="6604004.9000000004"/>
    <n v="6405884.75"/>
    <n v="198120.15"/>
    <n v="2103067.7400000002"/>
    <n v="1661423.51"/>
    <n v="441644.23"/>
    <n v="8707072.6400000006"/>
    <n v="8067308.2599999998"/>
    <n v="639764.38"/>
    <d v="2019-10-22T18:00:00"/>
    <n v="3.00000004542698"/>
    <n v="21.00000021872809"/>
  </r>
  <r>
    <x v="1"/>
    <s v="пр. Красноярский рабочий, 83"/>
    <x v="2"/>
    <s v="ООО УК &quot;ЖСК&quot;"/>
    <d v="2019-10-21T00:00:00"/>
    <n v="1966"/>
    <n v="6"/>
    <m/>
    <m/>
    <s v="Предоставлен"/>
    <n v="2"/>
    <m/>
    <m/>
    <n v="66.989999999999995"/>
    <n v="0"/>
    <s v="Ежегодно участвуют в субботниках:  уборка территории. Принимают активное участие в посадке саженцев и цветов_x000a_"/>
    <n v="8"/>
    <s v="Избран"/>
    <n v="3"/>
    <m/>
    <m/>
    <n v="51"/>
    <n v="3"/>
    <n v="3.5"/>
    <n v="3"/>
    <n v="20.5"/>
    <n v="1"/>
    <m/>
    <m/>
    <n v="97.1"/>
    <n v="3"/>
    <n v="29"/>
    <n v="697627.08"/>
    <n v="673210.13"/>
    <n v="24416.95"/>
    <n v="80735.92"/>
    <n v="64185.06"/>
    <n v="16550.86"/>
    <n v="778363"/>
    <n v="737395.19"/>
    <n v="40967.81"/>
    <d v="2019-10-24T16:30:00"/>
    <n v="3.5000003153547308"/>
    <n v="20.499995541018176"/>
  </r>
  <r>
    <x v="1"/>
    <s v="пер. Маяковского, 16"/>
    <x v="2"/>
    <s v="ТСЖ &quot;Тополь-2&quot;"/>
    <d v="2019-10-21T00:00:00"/>
    <n v="2003"/>
    <n v="3"/>
    <m/>
    <m/>
    <s v="Предоставлен"/>
    <n v="2"/>
    <m/>
    <m/>
    <n v="82.9"/>
    <n v="7"/>
    <s v="Ежегодно участвуют в субботниках:  уборка территории. Принимают активное участие в посадке саженцев и цветов_x000a_"/>
    <n v="4"/>
    <m/>
    <m/>
    <s v="Избран"/>
    <n v="3"/>
    <n v="60"/>
    <n v="3"/>
    <n v="3.5"/>
    <n v="3"/>
    <n v="20.5"/>
    <n v="1"/>
    <m/>
    <m/>
    <n v="96.8"/>
    <n v="3"/>
    <n v="29"/>
    <n v="801696.22"/>
    <n v="773636.85"/>
    <n v="28059.37"/>
    <n v="500667.92"/>
    <n v="398031"/>
    <n v="102636.92"/>
    <n v="1302364.1399999999"/>
    <n v="1171667.8500000001"/>
    <n v="130696.29"/>
    <d v="2019-10-28T11:00:00"/>
    <n v="3.5000002868917108"/>
    <n v="20.49999928096052"/>
  </r>
  <r>
    <x v="1"/>
    <s v="ул. Тобольская, д. 37а"/>
    <x v="0"/>
    <s v="ООО УК &quot;ЖСК&quot;"/>
    <d v="2019-10-14T00:00:00"/>
    <n v="1999"/>
    <n v="3"/>
    <s v="нет"/>
    <n v="0"/>
    <s v="да"/>
    <n v="2"/>
    <m/>
    <m/>
    <n v="69.489999999999995"/>
    <n v="5"/>
    <s v="Участие в субботниках , дворовых праздниках, высадке зеленых насаждений, сбор макулатуры."/>
    <n v="1"/>
    <s v="выбран"/>
    <n v="3"/>
    <s v="нет"/>
    <n v="0"/>
    <n v="210"/>
    <n v="7"/>
    <n v="3.5"/>
    <n v="3"/>
    <n v="20.5"/>
    <n v="1"/>
    <m/>
    <m/>
    <n v="99.9"/>
    <n v="3"/>
    <n v="28"/>
    <n v="959600.99"/>
    <n v="926014.96"/>
    <n v="33586.03"/>
    <n v="2648861.63"/>
    <n v="2105845"/>
    <n v="543016.63"/>
    <n v="3608462.62"/>
    <n v="3031859.96"/>
    <n v="576602.66"/>
    <d v="2019-10-22T09:15:00"/>
    <n v="3.499999515423593"/>
    <n v="20.499999843328926"/>
  </r>
  <r>
    <x v="1"/>
    <s v="  ул. Рокоссовского, 18"/>
    <x v="5"/>
    <s v="МП г. Красноярска «Правобережная»"/>
    <d v="2019-10-21T00:00:00"/>
    <n v="1987"/>
    <n v="5"/>
    <s v="ТС, ГВС, ХВС"/>
    <n v="2"/>
    <s v="Представлен"/>
    <n v="2"/>
    <s v="-"/>
    <n v="0"/>
    <n v="69.5"/>
    <n v="5"/>
    <s v="Участие в  санитарных пятницах, субботниках,участие в уборке дворовой территории, посадка саженцев, покраска и облагораживание территорий, сбор макулатуры."/>
    <n v="1"/>
    <s v="Избран "/>
    <n v="3"/>
    <s v="УК"/>
    <n v="0"/>
    <n v="297"/>
    <n v="7"/>
    <n v="2.1"/>
    <n v="0"/>
    <n v="0"/>
    <n v="0"/>
    <s v="-"/>
    <n v="0"/>
    <n v="97.2"/>
    <n v="3"/>
    <n v="28"/>
    <n v="645159.37"/>
    <n v="631611.02"/>
    <n v="13548.35"/>
    <n v="0"/>
    <n v="0"/>
    <n v="0"/>
    <n v="645159.37"/>
    <n v="631611.02"/>
    <n v="13548.35"/>
    <d v="2019-10-22T16:25:00"/>
    <n v="2.1000005006514901"/>
    <e v="#DIV/0!"/>
  </r>
  <r>
    <x v="1"/>
    <s v="ул. Мате Залки, 6 «А»"/>
    <x v="5"/>
    <s v="ООО «Квартал»"/>
    <d v="2019-05-08T00:00:00"/>
    <n v="2001"/>
    <n v="3"/>
    <s v="-"/>
    <n v="0"/>
    <s v="Представлен"/>
    <n v="2"/>
    <s v="-"/>
    <n v="0"/>
    <n v="80.11"/>
    <n v="7"/>
    <s v="Участие в  субботниках,участие в уборке дворовой территории, посадка саженцев, облагораживание территорий"/>
    <n v="3"/>
    <s v="Избран "/>
    <n v="3"/>
    <s v="УК"/>
    <n v="0"/>
    <n v="375"/>
    <n v="7"/>
    <n v="2"/>
    <n v="0"/>
    <n v="0"/>
    <n v="0"/>
    <s v="-"/>
    <n v="0"/>
    <n v="97.2"/>
    <n v="3"/>
    <n v="28"/>
    <n v="1858089.78"/>
    <n v="1820927.98"/>
    <n v="37161.800000000003"/>
    <n v="0"/>
    <n v="0"/>
    <n v="0"/>
    <n v="1858089.78"/>
    <n v="1820927.98"/>
    <n v="37161.800000000003"/>
    <d v="2019-10-22T16:30:00"/>
    <n v="2.000000236802336"/>
    <e v="#DIV/0!"/>
  </r>
  <r>
    <x v="1"/>
    <s v="ул. Щорса, 74"/>
    <x v="2"/>
    <s v="ООО УК &quot;ЖСК&quot;"/>
    <d v="2019-10-18T00:00:00"/>
    <n v="1975"/>
    <n v="6"/>
    <m/>
    <m/>
    <s v="Предоставлен"/>
    <n v="2"/>
    <m/>
    <m/>
    <n v="67.83"/>
    <n v="5"/>
    <s v="Ежегодно участвуют в субботниках:  уборка территории. Принимают активное участие в посадке саженцев и цветов_x000a_"/>
    <n v="5"/>
    <s v="Избран"/>
    <n v="3"/>
    <m/>
    <m/>
    <n v="88"/>
    <n v="3"/>
    <n v="3.5"/>
    <n v="3"/>
    <n v="20.5"/>
    <n v="1"/>
    <m/>
    <m/>
    <n v="95"/>
    <n v="0"/>
    <n v="28"/>
    <n v="1180424.27"/>
    <n v="1139109.42"/>
    <n v="41314.85"/>
    <n v="1299868.58"/>
    <n v="1033395.52"/>
    <n v="266473.06"/>
    <n v="2480292.85"/>
    <n v="2172504.94"/>
    <n v="307787.90999999997"/>
    <d v="2019-10-24T16:30:00"/>
    <n v="3.5000000465934162"/>
    <n v="20.500000084623938"/>
  </r>
  <r>
    <x v="1"/>
    <s v="ул. Транзитная, 50"/>
    <x v="2"/>
    <s v="ООО УК &quot;ЖСК&quot;"/>
    <d v="2019-10-21T00:00:00"/>
    <n v="1972"/>
    <n v="6"/>
    <m/>
    <m/>
    <s v="Предоставлен"/>
    <n v="2"/>
    <m/>
    <m/>
    <n v="67"/>
    <n v="5"/>
    <s v="Ежегодно участвуют в субботниках:  уборка территории. Принимают активное участие в посадке саженцев и цветов_x000a_"/>
    <n v="2"/>
    <s v="Избран"/>
    <n v="3"/>
    <m/>
    <m/>
    <n v="60"/>
    <n v="3"/>
    <n v="3.5"/>
    <n v="3"/>
    <n v="20.5"/>
    <n v="1"/>
    <m/>
    <m/>
    <n v="97.2"/>
    <n v="3"/>
    <n v="28"/>
    <n v="1354756.24"/>
    <n v="1307339.77"/>
    <n v="47416.47"/>
    <n v="886353.3600000001"/>
    <n v="704650.92"/>
    <n v="181702.44"/>
    <n v="2241109.6"/>
    <n v="2011990.69"/>
    <n v="229118.91"/>
    <d v="2019-10-24T16:30:00"/>
    <n v="3.5000001181024274"/>
    <n v="20.50000013538618"/>
  </r>
  <r>
    <x v="1"/>
    <s v="ул. Мирошниченко, 2"/>
    <x v="4"/>
    <s v="ООО &quot;КУЖФ &quot;ЮСТАС&quot;"/>
    <d v="2019-10-14T00:00:00"/>
    <n v="1987"/>
    <n v="5"/>
    <s v="-"/>
    <n v="0"/>
    <s v="есть"/>
    <n v="2"/>
    <s v="есть"/>
    <n v="0"/>
    <n v="58"/>
    <n v="0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131"/>
    <n v="4"/>
    <n v="2"/>
    <n v="0"/>
    <n v="0"/>
    <n v="0"/>
    <s v="нет"/>
    <n v="0"/>
    <n v="98"/>
    <n v="3"/>
    <n v="27"/>
    <n v="3341634.38"/>
    <n v="3274801.69"/>
    <n v="66832.69"/>
    <n v="0"/>
    <n v="0"/>
    <n v="0"/>
    <n v="3341634.38"/>
    <n v="3274801.69"/>
    <n v="66832.69"/>
    <d v="2019-10-22T15:30:00"/>
    <n v="2.0000000718211428"/>
    <e v="#DIV/0!"/>
  </r>
  <r>
    <x v="1"/>
    <s v="ул. 9 Мая, 60 «А»"/>
    <x v="5"/>
    <s v="ООО УК «Сибирячка»"/>
    <d v="2019-10-21T00:00:00"/>
    <n v="2000"/>
    <n v="3"/>
    <s v="-"/>
    <n v="0"/>
    <s v="Представлен"/>
    <n v="2"/>
    <s v="-"/>
    <n v="0"/>
    <n v="74.900000000000006"/>
    <n v="6"/>
    <s v="Участие в  субботниках,участие в уборке дворовой территории, посадка саженцев, покраска и облагораживание территорий "/>
    <n v="9"/>
    <s v="Отсутствует подтверждение копией протокола "/>
    <n v="2"/>
    <s v="УК"/>
    <n v="0"/>
    <n v="178"/>
    <n v="5"/>
    <n v="2"/>
    <n v="0"/>
    <n v="0"/>
    <n v="0"/>
    <s v="-"/>
    <n v="0"/>
    <n v="95.1"/>
    <n v="0"/>
    <n v="27"/>
    <n v="1235380.58"/>
    <n v="1210672.97"/>
    <n v="24707.61"/>
    <n v="0"/>
    <n v="0"/>
    <n v="0"/>
    <n v="1235380.58"/>
    <n v="1210672.97"/>
    <n v="24707.61"/>
    <d v="2019-10-22T15:55:00"/>
    <n v="1.9999998704852557"/>
    <e v="#DIV/0!"/>
  </r>
  <r>
    <x v="1"/>
    <s v="ул. Водопьянова, 7 «А»"/>
    <x v="5"/>
    <s v="ООО УК «Авантаж»"/>
    <d v="2019-10-07T00:00:00"/>
    <n v="1995"/>
    <n v="3"/>
    <s v="-"/>
    <n v="0"/>
    <s v="Представлен"/>
    <n v="2"/>
    <s v="-"/>
    <n v="0"/>
    <n v="64.91"/>
    <n v="0"/>
    <s v="Участие в  субботниках,участие в уборке дворовой территории, посадка саженцев, облагораживание территорий"/>
    <n v="1"/>
    <s v="Избран "/>
    <n v="3"/>
    <s v="УК"/>
    <n v="0"/>
    <n v="269"/>
    <n v="7"/>
    <n v="6"/>
    <n v="5"/>
    <n v="35"/>
    <n v="3"/>
    <s v="-"/>
    <n v="0"/>
    <n v="97"/>
    <n v="3"/>
    <n v="27"/>
    <n v="4731093.92"/>
    <n v="4447228.28"/>
    <n v="283865.64"/>
    <n v="248288.4"/>
    <n v="161387.46"/>
    <n v="86900.94"/>
    <n v="4979382.32"/>
    <n v="4608615.74"/>
    <n v="370766.58"/>
    <d v="2019-10-22T17:20:00"/>
    <n v="6.0000001014564521"/>
    <n v="35"/>
  </r>
  <r>
    <x v="1"/>
    <s v="пер. Светлогорский, 17"/>
    <x v="5"/>
    <s v="ООО УК «Сибирячка»"/>
    <d v="2019-10-21T00:00:00"/>
    <n v="2004"/>
    <n v="1"/>
    <s v="-"/>
    <n v="0"/>
    <s v="Представлен"/>
    <n v="2"/>
    <s v="-"/>
    <n v="0"/>
    <n v="75.5"/>
    <n v="6"/>
    <s v="Участие в  субботниках,участие в уборке дворовой территории, посадка саженцев, покраска и облагораживание территорий "/>
    <n v="10"/>
    <s v="Отсутствует подтверждение копией протокола "/>
    <n v="2"/>
    <s v="УК"/>
    <n v="0"/>
    <n v="78"/>
    <n v="3"/>
    <n v="2"/>
    <n v="0"/>
    <n v="0"/>
    <n v="0"/>
    <s v="-"/>
    <n v="0"/>
    <n v="95.3"/>
    <n v="2"/>
    <n v="26"/>
    <n v="1782722.76"/>
    <n v="1747068.3"/>
    <n v="35654.46"/>
    <n v="0"/>
    <n v="0"/>
    <n v="0"/>
    <n v="1782722.76"/>
    <n v="1747068.3"/>
    <n v="35654.46"/>
    <d v="2019-10-22T15:30:00"/>
    <n v="2.0000002692510637"/>
    <e v="#DIV/0!"/>
  </r>
  <r>
    <x v="1"/>
    <s v="ул. 9 Мая, 28"/>
    <x v="5"/>
    <s v="ООО УК «Аврора»"/>
    <d v="2019-10-17T00:00:00"/>
    <n v="1991"/>
    <n v="5"/>
    <s v="-"/>
    <n v="0"/>
    <s v="Представлен"/>
    <n v="2"/>
    <s v="-"/>
    <n v="0"/>
    <n v="67"/>
    <n v="5"/>
    <s v="Участие в  субботниках,участие в уборке дворовой территории, посадка саженцев, облагораживание территорий"/>
    <n v="4"/>
    <s v="Отсутствует подтверждение копией протокола "/>
    <n v="2"/>
    <s v="УК"/>
    <n v="0"/>
    <n v="73"/>
    <n v="3"/>
    <n v="6"/>
    <n v="5"/>
    <n v="0"/>
    <n v="0"/>
    <s v="-"/>
    <n v="0"/>
    <n v="94"/>
    <n v="0"/>
    <n v="26"/>
    <n v="1262301.6700000002"/>
    <n v="1186563.57"/>
    <n v="75738.100000000006"/>
    <n v="0"/>
    <n v="0"/>
    <n v="0"/>
    <n v="1262301.6700000002"/>
    <n v="1186563.57"/>
    <n v="75738.100000000006"/>
    <d v="2019-10-22T17:25:00"/>
    <n v="5.9999999841559264"/>
    <e v="#DIV/0!"/>
  </r>
  <r>
    <x v="1"/>
    <s v="пр. Комсомольский, 3 «Д»"/>
    <x v="5"/>
    <s v="ТСЖ «Кристалл-2»"/>
    <d v="2019-10-21T00:00:00"/>
    <n v="1999"/>
    <n v="3"/>
    <s v="-"/>
    <n v="0"/>
    <s v="Представлен"/>
    <n v="2"/>
    <s v="-"/>
    <n v="0"/>
    <n v="55.92"/>
    <n v="0"/>
    <s v="Участие в  субботниках,участие в уборке дворовой территории, посадка саженцев, облагораживание территорий"/>
    <n v="5"/>
    <s v="Отсутствует подтверждение копией протокола "/>
    <n v="2"/>
    <s v="ТСЖ"/>
    <n v="3"/>
    <n v="190"/>
    <n v="5"/>
    <n v="4"/>
    <n v="3"/>
    <n v="20"/>
    <n v="0"/>
    <s v="-"/>
    <n v="0"/>
    <n v="98.5"/>
    <n v="3"/>
    <n v="26"/>
    <n v="3092273.1500000004"/>
    <n v="2968582.22"/>
    <n v="123690.93"/>
    <n v="638444.35"/>
    <n v="510755.48"/>
    <n v="127688.87"/>
    <n v="3730717.5000000005"/>
    <n v="3479337.7"/>
    <n v="251379.8"/>
    <d v="2019-10-22T17:45:00"/>
    <n v="4.0000001293546781"/>
    <n v="20"/>
  </r>
  <r>
    <x v="1"/>
    <s v="пер. Светлогорский, 21/23"/>
    <x v="5"/>
    <s v="ООО УК «Сибирячка»"/>
    <d v="2019-10-21T00:00:00"/>
    <n v="2001"/>
    <n v="3"/>
    <s v="-"/>
    <n v="0"/>
    <s v="Представлен"/>
    <n v="2"/>
    <s v="-"/>
    <n v="0"/>
    <n v="72.2"/>
    <n v="6"/>
    <s v="Участие в  субботниках,участие в уборке дворовой территории, посадка саженцев, покраска и облагораживание территорий "/>
    <n v="2"/>
    <s v="Отсутствует подтверждение копией протокола "/>
    <n v="2"/>
    <s v="УК"/>
    <n v="0"/>
    <n v="439"/>
    <n v="7"/>
    <n v="2"/>
    <n v="0"/>
    <n v="0"/>
    <n v="0"/>
    <s v="-"/>
    <n v="0"/>
    <n v="96.1"/>
    <n v="3"/>
    <n v="25"/>
    <n v="2084557.13"/>
    <n v="2042865.99"/>
    <n v="41691.14"/>
    <n v="0"/>
    <n v="0"/>
    <n v="0"/>
    <n v="2084557.13"/>
    <n v="2042865.99"/>
    <n v="41691.14"/>
    <d v="2019-10-22T15:45:00"/>
    <n v="1.9999998752732673"/>
    <e v="#DIV/0!"/>
  </r>
  <r>
    <x v="1"/>
    <s v="ул. 9 Мая, 44 «А»"/>
    <x v="5"/>
    <s v="ТСЖ «Мечта»"/>
    <d v="2019-09-21T00:00:00"/>
    <n v="1997"/>
    <n v="3"/>
    <s v="-"/>
    <n v="0"/>
    <s v="Представлен"/>
    <n v="2"/>
    <s v="-"/>
    <n v="0"/>
    <n v="67.959999999999994"/>
    <n v="5"/>
    <s v="Участие в  субботниках,участие в уборке дворовой территории, посадка саженцев, облагораживание территорий"/>
    <n v="4"/>
    <s v="Отсутствует подтверждение копией протокола "/>
    <n v="2"/>
    <s v="ТСЖ"/>
    <n v="3"/>
    <n v="60"/>
    <n v="3"/>
    <n v="5"/>
    <n v="3"/>
    <n v="0"/>
    <n v="0"/>
    <s v="-"/>
    <n v="0"/>
    <n v="88"/>
    <n v="0"/>
    <n v="25"/>
    <n v="766599.79"/>
    <n v="728269.8"/>
    <n v="38329.99"/>
    <n v="0"/>
    <n v="0"/>
    <n v="0"/>
    <n v="766599.79"/>
    <n v="728269.8"/>
    <n v="38329.99"/>
    <d v="2019-10-22T16:45:00"/>
    <n v="5.0000000652230803"/>
    <e v="#DIV/0!"/>
  </r>
  <r>
    <x v="1"/>
    <s v="ул. Тельмана, 17"/>
    <x v="5"/>
    <s v="ООО УК «Гарант ЖКХ»"/>
    <d v="2018-10-20T00:00:00"/>
    <n v="1967"/>
    <n v="6"/>
    <s v="-"/>
    <n v="0"/>
    <s v="Представлен"/>
    <n v="2"/>
    <s v="-"/>
    <n v="0"/>
    <n v="59.46"/>
    <n v="0"/>
    <s v="Участие в  субботниках,участие в уборке дворовой территории, посадка саженцев, облагораживание территорий"/>
    <n v="10"/>
    <s v="Отсутствует подтверждение копией протокола "/>
    <n v="2"/>
    <s v="УК"/>
    <n v="0"/>
    <n v="119"/>
    <n v="4"/>
    <n v="3"/>
    <n v="0"/>
    <n v="21"/>
    <n v="1"/>
    <s v="-"/>
    <n v="0"/>
    <n v="86.2"/>
    <n v="0"/>
    <n v="25"/>
    <n v="1232721.71"/>
    <n v="1195740.06"/>
    <n v="36981.65"/>
    <n v="769656.87999999989"/>
    <n v="608028.93999999994"/>
    <n v="161627.94"/>
    <n v="2002378.5899999999"/>
    <n v="1803769"/>
    <n v="198609.59"/>
    <d v="2019-10-22T17:05:00"/>
    <n v="2.9999998945422974"/>
    <n v="20.999999376345475"/>
  </r>
  <r>
    <x v="1"/>
    <s v="пр. 60 лет Образования СССР, 21"/>
    <x v="5"/>
    <s v="ООО УК «Новый город»"/>
    <d v="2019-10-17T00:00:00"/>
    <n v="1989"/>
    <n v="5"/>
    <s v="-"/>
    <n v="0"/>
    <s v="Представлен"/>
    <n v="2"/>
    <s v="-"/>
    <n v="0"/>
    <n v="79.400000000000006"/>
    <n v="6"/>
    <s v="Участие в  субботниках,участие в уборке дворовой территории, посадка саженцев, покраска и облагораживание территорий "/>
    <n v="1"/>
    <s v="Отсутствует подтверждение копией протокола "/>
    <n v="2"/>
    <s v="УК"/>
    <n v="0"/>
    <n v="180"/>
    <n v="5"/>
    <n v="3"/>
    <n v="0"/>
    <n v="21"/>
    <n v="1"/>
    <s v="-"/>
    <n v="0"/>
    <n v="98.8"/>
    <n v="3"/>
    <n v="25"/>
    <n v="3112916.6"/>
    <n v="3019529.1"/>
    <n v="93387.5"/>
    <n v="2855670.3600000003"/>
    <n v="2255979.58"/>
    <n v="599690.78"/>
    <n v="5968586.9600000009"/>
    <n v="5275508.68"/>
    <n v="693078.28"/>
    <d v="2019-10-22T18:00:00"/>
    <n v="3.0000000642484288"/>
    <n v="21.000000154079405"/>
  </r>
  <r>
    <x v="1"/>
    <s v="ул. 9 Мая, 40"/>
    <x v="5"/>
    <s v="ТСЖ «Мечта»"/>
    <d v="2019-09-21T00:00:00"/>
    <n v="2000"/>
    <n v="3"/>
    <s v="-"/>
    <n v="0"/>
    <s v="Представлен"/>
    <n v="2"/>
    <s v="-"/>
    <n v="0"/>
    <n v="67.39"/>
    <n v="5"/>
    <s v="Участие в  субботниках,участие в уборке дворовой территории, посадка саженцев, облагораживание территорий"/>
    <n v="2"/>
    <s v="Отсутствует подтверждение копией протокола "/>
    <n v="2"/>
    <s v="ТСЖ"/>
    <n v="3"/>
    <n v="108"/>
    <n v="4"/>
    <n v="5"/>
    <n v="3"/>
    <n v="0"/>
    <n v="0"/>
    <s v="-"/>
    <n v="0"/>
    <n v="90"/>
    <n v="0"/>
    <n v="24"/>
    <n v="1010935.87"/>
    <n v="960389.08"/>
    <n v="50546.79"/>
    <n v="0"/>
    <n v="0"/>
    <n v="0"/>
    <n v="1010935.87"/>
    <n v="960389.08"/>
    <n v="50546.79"/>
    <d v="2019-10-22T16:40:00"/>
    <n v="4.9999996537861495"/>
    <e v="#DIV/0!"/>
  </r>
  <r>
    <x v="1"/>
    <s v="ул. 9 Мая, 46 "/>
    <x v="5"/>
    <s v="ТСЖ «Мечта»"/>
    <d v="2019-09-21T00:00:00"/>
    <n v="1996"/>
    <n v="3"/>
    <s v="-"/>
    <n v="0"/>
    <s v="Представлен"/>
    <n v="2"/>
    <s v="-"/>
    <n v="0"/>
    <n v="67.239999999999995"/>
    <n v="5"/>
    <s v="Участие в  субботниках,участие в уборке дворовой территории, посадка саженцев, облагораживание территорий"/>
    <n v="1"/>
    <s v="Отсутствует подтверждение копией протокола "/>
    <n v="2"/>
    <s v="ТСЖ"/>
    <n v="3"/>
    <n v="170"/>
    <n v="5"/>
    <n v="5"/>
    <n v="3"/>
    <n v="0"/>
    <n v="0"/>
    <s v="-"/>
    <n v="0"/>
    <n v="91"/>
    <n v="0"/>
    <n v="24"/>
    <n v="1380716.4000000001"/>
    <n v="1311680.58"/>
    <n v="69035.820000000007"/>
    <n v="0"/>
    <n v="0"/>
    <n v="0"/>
    <n v="1380716.4000000001"/>
    <n v="1311680.58"/>
    <n v="69035.820000000007"/>
    <d v="2019-10-22T16:50:00"/>
    <n v="5"/>
    <e v="#DIV/0!"/>
  </r>
  <r>
    <x v="1"/>
    <s v="ул. 9 Мая, 30"/>
    <x v="5"/>
    <s v="ТСЖ «Родничок»"/>
    <d v="2019-10-18T00:00:00"/>
    <n v="1996"/>
    <n v="3"/>
    <s v="-"/>
    <n v="0"/>
    <s v="Представлен"/>
    <n v="2"/>
    <s v="-"/>
    <n v="0"/>
    <n v="53.18"/>
    <n v="0"/>
    <s v="Участие в  субботниках,участие в уборке дворовой территории, посадка саженцев, покраска и облагораживание территорий "/>
    <n v="5"/>
    <s v="Отсутствует подтверждение копией протокола "/>
    <n v="2"/>
    <s v="ТСЖ"/>
    <n v="3"/>
    <n v="67"/>
    <n v="3"/>
    <n v="5"/>
    <n v="3"/>
    <n v="0"/>
    <n v="0"/>
    <s v="-"/>
    <n v="0"/>
    <n v="96"/>
    <n v="3"/>
    <n v="24"/>
    <n v="629486.9"/>
    <n v="598012.56000000006"/>
    <n v="31474.34"/>
    <n v="0"/>
    <n v="0"/>
    <n v="0"/>
    <n v="629486.9"/>
    <n v="598012.56000000006"/>
    <n v="31474.34"/>
    <d v="2019-10-22T17:15:00"/>
    <n v="4.9999992057022951"/>
    <e v="#DIV/0!"/>
  </r>
  <r>
    <x v="1"/>
    <s v="ул. Урванцева, 8"/>
    <x v="5"/>
    <s v="ТСЖ «Витязь»"/>
    <d v="2019-10-21T00:00:00"/>
    <n v="1998"/>
    <n v="3"/>
    <s v="-"/>
    <n v="0"/>
    <s v="Представлен"/>
    <n v="2"/>
    <s v="-"/>
    <n v="0"/>
    <n v="51.4"/>
    <n v="0"/>
    <s v="Участие в  субботниках,участие в уборке дворовой территории, посадка саженцев, покраска и облагораживание территорий "/>
    <n v="10"/>
    <s v="Отсутствует подтверждение копией протокола "/>
    <n v="2"/>
    <s v="ТСЖ"/>
    <n v="3"/>
    <n v="144"/>
    <n v="4"/>
    <n v="2.5"/>
    <n v="0"/>
    <n v="0"/>
    <n v="0"/>
    <s v="-"/>
    <n v="0"/>
    <n v="81"/>
    <n v="0"/>
    <n v="24"/>
    <n v="2288571.7200000002"/>
    <n v="2231357.4300000002"/>
    <n v="57214.29"/>
    <n v="0"/>
    <n v="0"/>
    <n v="0"/>
    <n v="2288571.7200000002"/>
    <n v="2231357.4300000002"/>
    <n v="57214.29"/>
    <d v="2019-10-22T17:50:00"/>
    <n v="2.499999868913874"/>
    <e v="#DIV/0!"/>
  </r>
  <r>
    <x v="1"/>
    <s v="ул. Шевченко, д. 52"/>
    <x v="0"/>
    <s v="ООО УК &quot;ЖСК&quot;"/>
    <d v="2019-11-01T00:00:00"/>
    <n v="1973"/>
    <n v="6"/>
    <s v="нет"/>
    <n v="0"/>
    <s v="да"/>
    <n v="2"/>
    <m/>
    <m/>
    <n v="71.89"/>
    <n v="6"/>
    <s v="Участие в субботниках"/>
    <n v="3"/>
    <s v="выбран"/>
    <n v="3"/>
    <s v="нет"/>
    <n v="0"/>
    <n v="90"/>
    <n v="3"/>
    <n v="0"/>
    <n v="0"/>
    <n v="20.5"/>
    <n v="1"/>
    <m/>
    <m/>
    <n v="80"/>
    <n v="0"/>
    <n v="24"/>
    <n v="0"/>
    <n v="0"/>
    <n v="0"/>
    <n v="249762.00999999998"/>
    <n v="198560.8"/>
    <n v="51201.21"/>
    <n v="249762.00999999998"/>
    <n v="198560.8"/>
    <n v="51201.21"/>
    <d v="2019-11-11T17:00:00"/>
    <n v="0"/>
    <n v="20.5"/>
  </r>
  <r>
    <x v="1"/>
    <s v="ул. Шевченко, д. 54"/>
    <x v="0"/>
    <s v="ООО УК &quot;ЖСК&quot;"/>
    <d v="2019-11-03T00:00:00"/>
    <n v="1973"/>
    <n v="6"/>
    <s v="нет"/>
    <n v="0"/>
    <s v="да"/>
    <n v="2"/>
    <m/>
    <m/>
    <n v="74.5"/>
    <n v="6"/>
    <s v="Участие в субботниках"/>
    <n v="3"/>
    <s v="выбран"/>
    <n v="3"/>
    <s v="нет"/>
    <n v="0"/>
    <n v="90"/>
    <n v="3"/>
    <n v="0"/>
    <n v="0"/>
    <n v="20.5"/>
    <n v="1"/>
    <m/>
    <m/>
    <n v="80"/>
    <n v="0"/>
    <n v="24"/>
    <n v="0"/>
    <n v="0"/>
    <n v="0"/>
    <n v="151231.96"/>
    <n v="120229.41"/>
    <n v="31002.55"/>
    <n v="151231.96"/>
    <n v="120229.41"/>
    <n v="31002.55"/>
    <d v="2019-11-11T17:00:00"/>
    <n v="0"/>
    <n v="20.5"/>
  </r>
  <r>
    <x v="1"/>
    <s v="ул. Гусарова, 7"/>
    <x v="4"/>
    <s v="ООО &quot;КУЖФ &quot;ЮСТАС&quot;"/>
    <d v="2019-10-14T00:00:00"/>
    <n v="1984"/>
    <n v="5"/>
    <s v="-"/>
    <n v="0"/>
    <s v="есть"/>
    <n v="2"/>
    <s v="есть"/>
    <n v="0"/>
    <n v="65"/>
    <n v="0"/>
    <s v="В период с 2014 по 2019 год собственники помещений  многоквартирного дома принимали активное участие в конкурсе на звание «Лучший      балкон, подъезд, дом, двор, лучшая клумба, усадьба в частном секторе, территория ТСЖ» в Октябрьском районе города Красноярска. Проводили субботники по уборке  придомовой территории в период весенне-осеннего городского двухмесячника по благоустройству и озеленению района «За чистый город, чистую Сибирь»."/>
    <n v="10"/>
    <s v="есть"/>
    <n v="3"/>
    <s v="УК"/>
    <n v="0"/>
    <n v="71"/>
    <n v="3"/>
    <n v="2"/>
    <n v="0"/>
    <n v="0"/>
    <n v="0"/>
    <s v="нет"/>
    <n v="0"/>
    <n v="95"/>
    <n v="0"/>
    <n v="23"/>
    <n v="1397356.69"/>
    <n v="1369409.56"/>
    <n v="27947.13"/>
    <n v="0"/>
    <n v="0"/>
    <n v="0"/>
    <n v="1397356.69"/>
    <n v="1369409.56"/>
    <n v="27947.13"/>
    <d v="2019-10-22T15:30:00"/>
    <n v="1.9999997280579809"/>
    <e v="#DIV/0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7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11" firstHeaderRow="0" firstDataRow="1" firstDataCol="1" rowPageCount="1" colPageCount="1"/>
  <pivotFields count="44">
    <pivotField axis="axisPage" showAll="0">
      <items count="36">
        <item x="0"/>
        <item m="1" x="7"/>
        <item m="1" x="19"/>
        <item m="1" x="32"/>
        <item m="1" x="4"/>
        <item m="1" x="8"/>
        <item m="1" x="13"/>
        <item m="1" x="20"/>
        <item m="1" x="23"/>
        <item m="1" x="26"/>
        <item m="1" x="29"/>
        <item m="1" x="33"/>
        <item m="1" x="3"/>
        <item m="1" x="5"/>
        <item m="1" x="6"/>
        <item m="1" x="9"/>
        <item m="1" x="10"/>
        <item m="1" x="11"/>
        <item m="1" x="12"/>
        <item m="1" x="14"/>
        <item m="1" x="16"/>
        <item m="1" x="17"/>
        <item m="1" x="18"/>
        <item m="1" x="21"/>
        <item m="1" x="22"/>
        <item m="1" x="24"/>
        <item m="1" x="25"/>
        <item m="1" x="27"/>
        <item m="1" x="28"/>
        <item m="1" x="30"/>
        <item m="1" x="31"/>
        <item m="1" x="34"/>
        <item m="1" x="15"/>
        <item m="1" x="2"/>
        <item x="1"/>
        <item t="default"/>
      </items>
    </pivotField>
    <pivotField dataField="1" showAll="0"/>
    <pivotField axis="axisRow" showAll="0">
      <items count="9">
        <item x="6"/>
        <item x="2"/>
        <item x="0"/>
        <item x="4"/>
        <item x="3"/>
        <item x="5"/>
        <item x="1"/>
        <item h="1"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showAll="0" defaultSubtota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Сумма по полю Бюджетные средства, всего3" fld="39" baseField="0" baseItem="0" numFmtId="43"/>
    <dataField name="Количество по полю Адрес МКД" fld="1" subtotal="count" baseField="0" baseItem="0" numFmtId="169"/>
  </dataFields>
  <formats count="3">
    <format dxfId="2">
      <pivotArea outline="0" collapsedLevelsAreSubtotals="1" fieldPosition="0"/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R147"/>
  <sheetViews>
    <sheetView zoomScale="45" zoomScaleNormal="45" workbookViewId="0">
      <pane ySplit="5" topLeftCell="A139" activePane="bottomLeft" state="frozen"/>
      <selection pane="bottomLeft" activeCell="V143" sqref="V143"/>
    </sheetView>
  </sheetViews>
  <sheetFormatPr defaultRowHeight="12.75" x14ac:dyDescent="0.2"/>
  <cols>
    <col min="2" max="2" width="14.7109375" customWidth="1"/>
    <col min="3" max="3" width="16" customWidth="1"/>
    <col min="4" max="4" width="13.42578125" customWidth="1"/>
    <col min="5" max="5" width="15" customWidth="1"/>
    <col min="16" max="16" width="25.85546875" customWidth="1"/>
    <col min="18" max="18" width="11.140625" customWidth="1"/>
    <col min="25" max="25" width="9.140625" customWidth="1"/>
    <col min="26" max="32" width="10.5703125" customWidth="1"/>
    <col min="33" max="41" width="18" customWidth="1"/>
    <col min="42" max="42" width="23" customWidth="1"/>
    <col min="43" max="43" width="12.42578125" customWidth="1"/>
    <col min="44" max="44" width="10.5703125" customWidth="1"/>
  </cols>
  <sheetData>
    <row r="1" spans="1:44" ht="25.5" x14ac:dyDescent="0.2">
      <c r="A1" s="158" t="s">
        <v>61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4" ht="14.25" x14ac:dyDescent="0.2">
      <c r="A3" s="160" t="s">
        <v>3</v>
      </c>
      <c r="B3" s="162" t="s">
        <v>4</v>
      </c>
      <c r="C3" s="162" t="s">
        <v>5</v>
      </c>
      <c r="D3" s="162" t="s">
        <v>6</v>
      </c>
      <c r="E3" s="162" t="s">
        <v>7</v>
      </c>
      <c r="F3" s="162" t="s">
        <v>8</v>
      </c>
      <c r="G3" s="162" t="s">
        <v>9</v>
      </c>
      <c r="H3" s="162" t="s">
        <v>26</v>
      </c>
      <c r="I3" s="162" t="s">
        <v>9</v>
      </c>
      <c r="J3" s="162" t="s">
        <v>10</v>
      </c>
      <c r="K3" s="162" t="s">
        <v>9</v>
      </c>
      <c r="L3" s="162" t="s">
        <v>11</v>
      </c>
      <c r="M3" s="162" t="s">
        <v>9</v>
      </c>
      <c r="N3" s="164" t="s">
        <v>12</v>
      </c>
      <c r="O3" s="162" t="s">
        <v>9</v>
      </c>
      <c r="P3" s="162" t="s">
        <v>13</v>
      </c>
      <c r="Q3" s="162" t="s">
        <v>9</v>
      </c>
      <c r="R3" s="162" t="s">
        <v>14</v>
      </c>
      <c r="S3" s="162" t="s">
        <v>9</v>
      </c>
      <c r="T3" s="162" t="s">
        <v>15</v>
      </c>
      <c r="U3" s="162" t="s">
        <v>9</v>
      </c>
      <c r="V3" s="162" t="s">
        <v>16</v>
      </c>
      <c r="W3" s="162" t="s">
        <v>9</v>
      </c>
      <c r="X3" s="164" t="s">
        <v>17</v>
      </c>
      <c r="Y3" s="162" t="s">
        <v>9</v>
      </c>
      <c r="Z3" s="164" t="s">
        <v>18</v>
      </c>
      <c r="AA3" s="162" t="s">
        <v>9</v>
      </c>
      <c r="AB3" s="162" t="s">
        <v>25</v>
      </c>
      <c r="AC3" s="162" t="s">
        <v>9</v>
      </c>
      <c r="AD3" s="170" t="s">
        <v>261</v>
      </c>
      <c r="AE3" s="162" t="s">
        <v>9</v>
      </c>
      <c r="AF3" s="162" t="s">
        <v>19</v>
      </c>
      <c r="AG3" s="166" t="s">
        <v>20</v>
      </c>
      <c r="AH3" s="167"/>
      <c r="AI3" s="168"/>
      <c r="AJ3" s="166" t="s">
        <v>21</v>
      </c>
      <c r="AK3" s="167"/>
      <c r="AL3" s="168"/>
      <c r="AM3" s="166" t="s">
        <v>22</v>
      </c>
      <c r="AN3" s="167"/>
      <c r="AO3" s="168"/>
      <c r="AP3" s="169" t="s">
        <v>27</v>
      </c>
    </row>
    <row r="4" spans="1:44" ht="117" customHeight="1" x14ac:dyDescent="0.2">
      <c r="A4" s="161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5"/>
      <c r="O4" s="163"/>
      <c r="P4" s="163"/>
      <c r="Q4" s="163"/>
      <c r="R4" s="163"/>
      <c r="S4" s="163"/>
      <c r="T4" s="163"/>
      <c r="U4" s="163"/>
      <c r="V4" s="163"/>
      <c r="W4" s="163"/>
      <c r="X4" s="165"/>
      <c r="Y4" s="163"/>
      <c r="Z4" s="165"/>
      <c r="AA4" s="163"/>
      <c r="AB4" s="163"/>
      <c r="AC4" s="163"/>
      <c r="AD4" s="171"/>
      <c r="AE4" s="163"/>
      <c r="AF4" s="163"/>
      <c r="AG4" s="1" t="s">
        <v>23</v>
      </c>
      <c r="AH4" s="1" t="s">
        <v>59</v>
      </c>
      <c r="AI4" s="1" t="s">
        <v>24</v>
      </c>
      <c r="AJ4" s="1" t="s">
        <v>23</v>
      </c>
      <c r="AK4" s="1" t="s">
        <v>59</v>
      </c>
      <c r="AL4" s="1" t="s">
        <v>24</v>
      </c>
      <c r="AM4" s="1" t="s">
        <v>23</v>
      </c>
      <c r="AN4" s="1" t="s">
        <v>59</v>
      </c>
      <c r="AO4" s="1" t="s">
        <v>24</v>
      </c>
      <c r="AP4" s="169"/>
      <c r="AQ4" s="25" t="s">
        <v>51</v>
      </c>
      <c r="AR4" s="25" t="s">
        <v>52</v>
      </c>
    </row>
    <row r="5" spans="1:44" ht="15.75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5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4">
        <v>31</v>
      </c>
      <c r="AF5" s="4">
        <v>32</v>
      </c>
      <c r="AG5" s="5">
        <v>33</v>
      </c>
      <c r="AH5" s="5"/>
      <c r="AI5" s="5">
        <v>34</v>
      </c>
      <c r="AJ5" s="5">
        <v>35</v>
      </c>
      <c r="AK5" s="5"/>
      <c r="AL5" s="5">
        <v>36</v>
      </c>
      <c r="AM5" s="5">
        <v>37</v>
      </c>
      <c r="AN5" s="5"/>
      <c r="AO5" s="5">
        <v>38</v>
      </c>
      <c r="AP5" s="5">
        <v>39</v>
      </c>
    </row>
    <row r="6" spans="1:44" ht="187.5" x14ac:dyDescent="0.2">
      <c r="A6" s="185">
        <v>1</v>
      </c>
      <c r="B6" s="191" t="s">
        <v>62</v>
      </c>
      <c r="C6" s="191" t="s">
        <v>1</v>
      </c>
      <c r="D6" s="191" t="s">
        <v>63</v>
      </c>
      <c r="E6" s="192">
        <v>43756</v>
      </c>
      <c r="F6" s="191">
        <v>1974</v>
      </c>
      <c r="G6" s="191">
        <v>6</v>
      </c>
      <c r="H6" s="191" t="s">
        <v>29</v>
      </c>
      <c r="I6" s="191">
        <v>0</v>
      </c>
      <c r="J6" s="191" t="s">
        <v>38</v>
      </c>
      <c r="K6" s="191">
        <v>2</v>
      </c>
      <c r="L6" s="191" t="s">
        <v>29</v>
      </c>
      <c r="M6" s="191">
        <v>0</v>
      </c>
      <c r="N6" s="193">
        <v>68.69</v>
      </c>
      <c r="O6" s="191">
        <v>5</v>
      </c>
      <c r="P6" s="191" t="s">
        <v>64</v>
      </c>
      <c r="Q6" s="191">
        <v>10</v>
      </c>
      <c r="R6" s="191" t="s">
        <v>34</v>
      </c>
      <c r="S6" s="191">
        <v>3</v>
      </c>
      <c r="T6" s="191" t="s">
        <v>36</v>
      </c>
      <c r="U6" s="191">
        <v>0</v>
      </c>
      <c r="V6" s="191">
        <v>208</v>
      </c>
      <c r="W6" s="191">
        <v>7</v>
      </c>
      <c r="X6" s="193">
        <v>2.1</v>
      </c>
      <c r="Y6" s="193">
        <v>0</v>
      </c>
      <c r="Z6" s="193">
        <v>20.100000000000001</v>
      </c>
      <c r="AA6" s="193">
        <v>1</v>
      </c>
      <c r="AB6" s="193" t="s">
        <v>29</v>
      </c>
      <c r="AC6" s="193">
        <v>0</v>
      </c>
      <c r="AD6" s="193">
        <v>95.8</v>
      </c>
      <c r="AE6" s="191">
        <v>3</v>
      </c>
      <c r="AF6" s="204">
        <v>37</v>
      </c>
      <c r="AG6" s="194">
        <f>AH6+AI6</f>
        <v>4020732.4899999998</v>
      </c>
      <c r="AH6" s="194">
        <v>3936297.11</v>
      </c>
      <c r="AI6" s="194">
        <v>84435.38</v>
      </c>
      <c r="AJ6" s="194">
        <f>AK6+AL6</f>
        <v>828175.92</v>
      </c>
      <c r="AK6" s="194">
        <v>661712.56000000006</v>
      </c>
      <c r="AL6" s="194">
        <v>166463.35999999999</v>
      </c>
      <c r="AM6" s="194">
        <f>AN6+AO6</f>
        <v>4848908.41</v>
      </c>
      <c r="AN6" s="194">
        <f>AH6+AK6</f>
        <v>4598009.67</v>
      </c>
      <c r="AO6" s="194">
        <f>AI6+AL6</f>
        <v>250898.74</v>
      </c>
      <c r="AP6" s="216">
        <v>43762.708333333336</v>
      </c>
      <c r="AQ6" s="195">
        <v>2.0999999430452041</v>
      </c>
      <c r="AR6" s="290">
        <v>20.500000025545983</v>
      </c>
    </row>
    <row r="7" spans="1:44" ht="187.5" x14ac:dyDescent="0.2">
      <c r="A7" s="185">
        <v>2</v>
      </c>
      <c r="B7" s="198" t="s">
        <v>65</v>
      </c>
      <c r="C7" s="191" t="s">
        <v>1</v>
      </c>
      <c r="D7" s="198" t="s">
        <v>63</v>
      </c>
      <c r="E7" s="200">
        <v>43756</v>
      </c>
      <c r="F7" s="198">
        <v>1972</v>
      </c>
      <c r="G7" s="198">
        <v>6</v>
      </c>
      <c r="H7" s="198" t="s">
        <v>29</v>
      </c>
      <c r="I7" s="198">
        <v>0</v>
      </c>
      <c r="J7" s="198" t="s">
        <v>38</v>
      </c>
      <c r="K7" s="198">
        <v>2</v>
      </c>
      <c r="L7" s="198" t="s">
        <v>29</v>
      </c>
      <c r="M7" s="198">
        <v>0</v>
      </c>
      <c r="N7" s="202">
        <v>73.27</v>
      </c>
      <c r="O7" s="198">
        <v>6</v>
      </c>
      <c r="P7" s="191" t="s">
        <v>64</v>
      </c>
      <c r="Q7" s="198">
        <v>10</v>
      </c>
      <c r="R7" s="198" t="s">
        <v>34</v>
      </c>
      <c r="S7" s="198">
        <v>3</v>
      </c>
      <c r="T7" s="198" t="s">
        <v>36</v>
      </c>
      <c r="U7" s="198">
        <v>0</v>
      </c>
      <c r="V7" s="198">
        <v>100</v>
      </c>
      <c r="W7" s="198">
        <v>3</v>
      </c>
      <c r="X7" s="202">
        <v>2.1</v>
      </c>
      <c r="Y7" s="202">
        <v>0</v>
      </c>
      <c r="Z7" s="202">
        <v>20.100000000000001</v>
      </c>
      <c r="AA7" s="202">
        <v>1</v>
      </c>
      <c r="AB7" s="202" t="s">
        <v>29</v>
      </c>
      <c r="AC7" s="202">
        <v>0</v>
      </c>
      <c r="AD7" s="193">
        <v>96.2</v>
      </c>
      <c r="AE7" s="198">
        <v>3</v>
      </c>
      <c r="AF7" s="204">
        <v>34</v>
      </c>
      <c r="AG7" s="194">
        <f t="shared" ref="AG7:AG70" si="0">AH7+AI7</f>
        <v>8400859.9900000002</v>
      </c>
      <c r="AH7" s="194">
        <v>8224441.9299999997</v>
      </c>
      <c r="AI7" s="213">
        <v>176418.06</v>
      </c>
      <c r="AJ7" s="194">
        <f t="shared" ref="AJ7:AJ70" si="1">AK7+AL7</f>
        <v>1090974.9099999999</v>
      </c>
      <c r="AK7" s="194">
        <v>871688.95</v>
      </c>
      <c r="AL7" s="213">
        <v>219285.96</v>
      </c>
      <c r="AM7" s="194">
        <f t="shared" ref="AM7:AM70" si="2">AN7+AO7</f>
        <v>9491834.8999999985</v>
      </c>
      <c r="AN7" s="194">
        <f t="shared" ref="AN7:AN70" si="3">AH7+AK7</f>
        <v>9096130.879999999</v>
      </c>
      <c r="AO7" s="194">
        <f t="shared" ref="AO7:AO70" si="4">AI7+AL7</f>
        <v>395704.02</v>
      </c>
      <c r="AP7" s="216">
        <v>43760.75</v>
      </c>
      <c r="AQ7" s="195">
        <v>2.1000000024997441</v>
      </c>
      <c r="AR7" s="195">
        <v>20.100000283232912</v>
      </c>
    </row>
    <row r="8" spans="1:44" ht="150" x14ac:dyDescent="0.2">
      <c r="A8" s="188">
        <v>3</v>
      </c>
      <c r="B8" s="197" t="s">
        <v>66</v>
      </c>
      <c r="C8" s="185" t="s">
        <v>1</v>
      </c>
      <c r="D8" s="197" t="s">
        <v>67</v>
      </c>
      <c r="E8" s="199">
        <v>43748</v>
      </c>
      <c r="F8" s="197">
        <v>2008</v>
      </c>
      <c r="G8" s="197">
        <v>1</v>
      </c>
      <c r="H8" s="197" t="s">
        <v>29</v>
      </c>
      <c r="I8" s="197">
        <v>0</v>
      </c>
      <c r="J8" s="197" t="s">
        <v>29</v>
      </c>
      <c r="K8" s="197">
        <v>0</v>
      </c>
      <c r="L8" s="197" t="s">
        <v>68</v>
      </c>
      <c r="M8" s="197">
        <v>1</v>
      </c>
      <c r="N8" s="201">
        <v>69.13</v>
      </c>
      <c r="O8" s="197">
        <v>5</v>
      </c>
      <c r="P8" s="185" t="s">
        <v>41</v>
      </c>
      <c r="Q8" s="197">
        <v>10</v>
      </c>
      <c r="R8" s="197" t="s">
        <v>34</v>
      </c>
      <c r="S8" s="197">
        <v>3</v>
      </c>
      <c r="T8" s="197" t="s">
        <v>36</v>
      </c>
      <c r="U8" s="197">
        <v>0</v>
      </c>
      <c r="V8" s="197">
        <v>206</v>
      </c>
      <c r="W8" s="197">
        <v>7</v>
      </c>
      <c r="X8" s="201">
        <v>3</v>
      </c>
      <c r="Y8" s="201">
        <v>3</v>
      </c>
      <c r="Z8" s="201">
        <v>20.100000000000001</v>
      </c>
      <c r="AA8" s="201">
        <v>1</v>
      </c>
      <c r="AB8" s="201" t="s">
        <v>29</v>
      </c>
      <c r="AC8" s="201">
        <v>0</v>
      </c>
      <c r="AD8" s="187">
        <v>96</v>
      </c>
      <c r="AE8" s="197">
        <v>3</v>
      </c>
      <c r="AF8" s="204">
        <v>34</v>
      </c>
      <c r="AG8" s="194">
        <f t="shared" si="0"/>
        <v>537688.84</v>
      </c>
      <c r="AH8" s="211">
        <v>521558.17</v>
      </c>
      <c r="AI8" s="214">
        <v>16130.67</v>
      </c>
      <c r="AJ8" s="194">
        <f t="shared" si="1"/>
        <v>1515629.1400000001</v>
      </c>
      <c r="AK8" s="211">
        <v>1212503.31</v>
      </c>
      <c r="AL8" s="214">
        <v>303125.83</v>
      </c>
      <c r="AM8" s="194">
        <f t="shared" si="2"/>
        <v>2053317.98</v>
      </c>
      <c r="AN8" s="194">
        <f t="shared" si="3"/>
        <v>1734061.48</v>
      </c>
      <c r="AO8" s="194">
        <f t="shared" si="4"/>
        <v>319256.5</v>
      </c>
      <c r="AP8" s="216">
        <v>43760.75</v>
      </c>
      <c r="AQ8" s="195">
        <v>3.00000089270962</v>
      </c>
      <c r="AR8" s="195">
        <v>20.000000131958402</v>
      </c>
    </row>
    <row r="9" spans="1:44" ht="150" x14ac:dyDescent="0.2">
      <c r="A9" s="188">
        <v>4</v>
      </c>
      <c r="B9" s="197" t="s">
        <v>75</v>
      </c>
      <c r="C9" s="185" t="s">
        <v>1</v>
      </c>
      <c r="D9" s="197" t="s">
        <v>76</v>
      </c>
      <c r="E9" s="199">
        <v>43759</v>
      </c>
      <c r="F9" s="197">
        <v>1986</v>
      </c>
      <c r="G9" s="197">
        <v>5</v>
      </c>
      <c r="H9" s="197" t="s">
        <v>29</v>
      </c>
      <c r="I9" s="197">
        <v>0</v>
      </c>
      <c r="J9" s="197" t="s">
        <v>38</v>
      </c>
      <c r="K9" s="197">
        <v>2</v>
      </c>
      <c r="L9" s="197" t="s">
        <v>29</v>
      </c>
      <c r="M9" s="197">
        <v>0</v>
      </c>
      <c r="N9" s="201">
        <v>67.349999999999994</v>
      </c>
      <c r="O9" s="197">
        <v>5</v>
      </c>
      <c r="P9" s="185" t="s">
        <v>41</v>
      </c>
      <c r="Q9" s="197">
        <v>10</v>
      </c>
      <c r="R9" s="197" t="s">
        <v>34</v>
      </c>
      <c r="S9" s="197">
        <v>3</v>
      </c>
      <c r="T9" s="197" t="s">
        <v>36</v>
      </c>
      <c r="U9" s="197">
        <v>0</v>
      </c>
      <c r="V9" s="197">
        <v>36</v>
      </c>
      <c r="W9" s="197">
        <v>2</v>
      </c>
      <c r="X9" s="201">
        <v>3.1</v>
      </c>
      <c r="Y9" s="201">
        <v>3</v>
      </c>
      <c r="Z9" s="201">
        <v>20.100000000000001</v>
      </c>
      <c r="AA9" s="201">
        <v>1</v>
      </c>
      <c r="AB9" s="201" t="s">
        <v>29</v>
      </c>
      <c r="AC9" s="201">
        <v>0</v>
      </c>
      <c r="AD9" s="187">
        <v>95.5</v>
      </c>
      <c r="AE9" s="197">
        <v>3</v>
      </c>
      <c r="AF9" s="204">
        <v>34</v>
      </c>
      <c r="AG9" s="194">
        <f t="shared" si="0"/>
        <v>734000.18</v>
      </c>
      <c r="AH9" s="211">
        <v>708310.17</v>
      </c>
      <c r="AI9" s="214">
        <v>25690.01</v>
      </c>
      <c r="AJ9" s="194">
        <f t="shared" si="1"/>
        <v>747665.27</v>
      </c>
      <c r="AK9" s="211">
        <v>597384.55000000005</v>
      </c>
      <c r="AL9" s="214">
        <v>150280.72</v>
      </c>
      <c r="AM9" s="194">
        <f t="shared" si="2"/>
        <v>1481665.4500000002</v>
      </c>
      <c r="AN9" s="194">
        <f t="shared" si="3"/>
        <v>1305694.7200000002</v>
      </c>
      <c r="AO9" s="194">
        <f t="shared" si="4"/>
        <v>175970.73</v>
      </c>
      <c r="AP9" s="216">
        <v>43760.75</v>
      </c>
      <c r="AQ9" s="195">
        <v>3.5000005040870699</v>
      </c>
      <c r="AR9" s="195">
        <v>20.100000097637274</v>
      </c>
    </row>
    <row r="10" spans="1:44" ht="112.5" x14ac:dyDescent="0.2">
      <c r="A10" s="185">
        <v>5</v>
      </c>
      <c r="B10" s="190" t="s">
        <v>284</v>
      </c>
      <c r="C10" s="185" t="s">
        <v>1</v>
      </c>
      <c r="D10" s="188" t="s">
        <v>283</v>
      </c>
      <c r="E10" s="189">
        <v>43760</v>
      </c>
      <c r="F10" s="188">
        <v>1971</v>
      </c>
      <c r="G10" s="188">
        <v>6</v>
      </c>
      <c r="H10" s="188" t="s">
        <v>29</v>
      </c>
      <c r="I10" s="188">
        <v>0</v>
      </c>
      <c r="J10" s="190" t="s">
        <v>38</v>
      </c>
      <c r="K10" s="188">
        <v>2</v>
      </c>
      <c r="L10" s="188" t="s">
        <v>29</v>
      </c>
      <c r="M10" s="188">
        <v>0</v>
      </c>
      <c r="N10" s="188">
        <v>73.400000000000006</v>
      </c>
      <c r="O10" s="188">
        <v>6</v>
      </c>
      <c r="P10" s="185" t="s">
        <v>74</v>
      </c>
      <c r="Q10" s="188">
        <v>10</v>
      </c>
      <c r="R10" s="185" t="s">
        <v>34</v>
      </c>
      <c r="S10" s="188">
        <v>3</v>
      </c>
      <c r="T10" s="185" t="s">
        <v>36</v>
      </c>
      <c r="U10" s="188">
        <v>0</v>
      </c>
      <c r="V10" s="188">
        <v>90</v>
      </c>
      <c r="W10" s="188">
        <v>3</v>
      </c>
      <c r="X10" s="188">
        <v>3.5</v>
      </c>
      <c r="Y10" s="188">
        <v>3</v>
      </c>
      <c r="Z10" s="188">
        <v>20.5</v>
      </c>
      <c r="AA10" s="188">
        <v>1</v>
      </c>
      <c r="AB10" s="188" t="s">
        <v>29</v>
      </c>
      <c r="AC10" s="188">
        <v>0</v>
      </c>
      <c r="AD10" s="188">
        <v>74.099999999999994</v>
      </c>
      <c r="AE10" s="188">
        <v>0</v>
      </c>
      <c r="AF10" s="204">
        <v>34</v>
      </c>
      <c r="AG10" s="194">
        <f t="shared" si="0"/>
        <v>1040795.52</v>
      </c>
      <c r="AH10" s="212">
        <v>1004367.68</v>
      </c>
      <c r="AI10" s="212">
        <v>36427.839999999997</v>
      </c>
      <c r="AJ10" s="194">
        <f t="shared" si="1"/>
        <v>2077163.75</v>
      </c>
      <c r="AK10" s="212">
        <v>1651345.18</v>
      </c>
      <c r="AL10" s="212">
        <v>425818.57</v>
      </c>
      <c r="AM10" s="194">
        <f t="shared" si="2"/>
        <v>3117959.27</v>
      </c>
      <c r="AN10" s="194">
        <f t="shared" si="3"/>
        <v>2655712.86</v>
      </c>
      <c r="AO10" s="194">
        <f t="shared" si="4"/>
        <v>462246.41000000003</v>
      </c>
      <c r="AP10" s="216">
        <v>43760.75</v>
      </c>
      <c r="AQ10" s="195">
        <v>3.4999996925428731</v>
      </c>
      <c r="AR10" s="215">
        <v>20.500000060178213</v>
      </c>
    </row>
    <row r="11" spans="1:44" ht="281.25" x14ac:dyDescent="0.2">
      <c r="A11" s="185">
        <v>6</v>
      </c>
      <c r="B11" s="185" t="s">
        <v>69</v>
      </c>
      <c r="C11" s="185" t="s">
        <v>1</v>
      </c>
      <c r="D11" s="185" t="s">
        <v>70</v>
      </c>
      <c r="E11" s="186">
        <v>43745</v>
      </c>
      <c r="F11" s="185">
        <v>1981</v>
      </c>
      <c r="G11" s="185">
        <v>6</v>
      </c>
      <c r="H11" s="185" t="s">
        <v>29</v>
      </c>
      <c r="I11" s="185">
        <v>0</v>
      </c>
      <c r="J11" s="185" t="s">
        <v>38</v>
      </c>
      <c r="K11" s="185">
        <v>2</v>
      </c>
      <c r="L11" s="185" t="s">
        <v>29</v>
      </c>
      <c r="M11" s="185">
        <v>0</v>
      </c>
      <c r="N11" s="187">
        <v>78.459999999999994</v>
      </c>
      <c r="O11" s="185">
        <v>6</v>
      </c>
      <c r="P11" s="185" t="s">
        <v>60</v>
      </c>
      <c r="Q11" s="185">
        <v>0</v>
      </c>
      <c r="R11" s="185" t="s">
        <v>34</v>
      </c>
      <c r="S11" s="185">
        <v>3</v>
      </c>
      <c r="T11" s="185" t="s">
        <v>36</v>
      </c>
      <c r="U11" s="185">
        <v>0</v>
      </c>
      <c r="V11" s="185">
        <v>325</v>
      </c>
      <c r="W11" s="185">
        <v>7</v>
      </c>
      <c r="X11" s="187">
        <v>3.5</v>
      </c>
      <c r="Y11" s="187">
        <v>3</v>
      </c>
      <c r="Z11" s="187">
        <v>30.5</v>
      </c>
      <c r="AA11" s="187">
        <v>3</v>
      </c>
      <c r="AB11" s="187" t="s">
        <v>29</v>
      </c>
      <c r="AC11" s="187">
        <v>0</v>
      </c>
      <c r="AD11" s="187">
        <v>97.6</v>
      </c>
      <c r="AE11" s="185">
        <v>3</v>
      </c>
      <c r="AF11" s="204">
        <v>33</v>
      </c>
      <c r="AG11" s="194">
        <f t="shared" si="0"/>
        <v>7072450.7999999998</v>
      </c>
      <c r="AH11" s="211">
        <v>6824915.0199999996</v>
      </c>
      <c r="AI11" s="211">
        <v>247535.78</v>
      </c>
      <c r="AJ11" s="194">
        <f t="shared" si="1"/>
        <v>2922051.6</v>
      </c>
      <c r="AK11" s="211">
        <v>2030825.86</v>
      </c>
      <c r="AL11" s="211">
        <v>891225.74</v>
      </c>
      <c r="AM11" s="194">
        <f t="shared" si="2"/>
        <v>9994502.3999999985</v>
      </c>
      <c r="AN11" s="194">
        <f t="shared" si="3"/>
        <v>8855740.879999999</v>
      </c>
      <c r="AO11" s="194">
        <f t="shared" si="4"/>
        <v>1138761.52</v>
      </c>
      <c r="AP11" s="216">
        <v>43761.416666666664</v>
      </c>
      <c r="AQ11" s="195">
        <v>3.5000000282787407</v>
      </c>
      <c r="AR11" s="195">
        <v>30.500000068445061</v>
      </c>
    </row>
    <row r="12" spans="1:44" ht="112.5" x14ac:dyDescent="0.2">
      <c r="A12" s="185">
        <v>7</v>
      </c>
      <c r="B12" s="185" t="s">
        <v>282</v>
      </c>
      <c r="C12" s="185" t="s">
        <v>1</v>
      </c>
      <c r="D12" s="188" t="s">
        <v>283</v>
      </c>
      <c r="E12" s="189">
        <v>43760</v>
      </c>
      <c r="F12" s="188">
        <v>1959</v>
      </c>
      <c r="G12" s="188">
        <v>6</v>
      </c>
      <c r="H12" s="188" t="s">
        <v>45</v>
      </c>
      <c r="I12" s="188">
        <v>2</v>
      </c>
      <c r="J12" s="190" t="s">
        <v>38</v>
      </c>
      <c r="K12" s="188">
        <v>2</v>
      </c>
      <c r="L12" s="188" t="s">
        <v>29</v>
      </c>
      <c r="M12" s="188">
        <v>0</v>
      </c>
      <c r="N12" s="188">
        <v>69.75</v>
      </c>
      <c r="O12" s="188">
        <v>5</v>
      </c>
      <c r="P12" s="185" t="s">
        <v>74</v>
      </c>
      <c r="Q12" s="188">
        <v>8</v>
      </c>
      <c r="R12" s="185" t="s">
        <v>34</v>
      </c>
      <c r="S12" s="188">
        <v>3</v>
      </c>
      <c r="T12" s="185" t="s">
        <v>36</v>
      </c>
      <c r="U12" s="188">
        <v>0</v>
      </c>
      <c r="V12" s="188">
        <v>29</v>
      </c>
      <c r="W12" s="188">
        <v>2</v>
      </c>
      <c r="X12" s="188">
        <v>3.5</v>
      </c>
      <c r="Y12" s="188">
        <v>3</v>
      </c>
      <c r="Z12" s="188">
        <v>20.5</v>
      </c>
      <c r="AA12" s="188">
        <v>1</v>
      </c>
      <c r="AB12" s="188" t="s">
        <v>29</v>
      </c>
      <c r="AC12" s="188">
        <v>0</v>
      </c>
      <c r="AD12" s="188">
        <v>83.1</v>
      </c>
      <c r="AE12" s="188">
        <v>0</v>
      </c>
      <c r="AF12" s="204">
        <v>32</v>
      </c>
      <c r="AG12" s="194">
        <f t="shared" si="0"/>
        <v>470964.28</v>
      </c>
      <c r="AH12" s="212">
        <v>454480.53</v>
      </c>
      <c r="AI12" s="212">
        <v>16483.75</v>
      </c>
      <c r="AJ12" s="194">
        <f t="shared" si="1"/>
        <v>69964.97</v>
      </c>
      <c r="AK12" s="212">
        <v>55622.15</v>
      </c>
      <c r="AL12" s="212">
        <v>14342.82</v>
      </c>
      <c r="AM12" s="194">
        <f t="shared" si="2"/>
        <v>540929.25</v>
      </c>
      <c r="AN12" s="194">
        <f t="shared" si="3"/>
        <v>510102.68000000005</v>
      </c>
      <c r="AO12" s="194">
        <f t="shared" si="4"/>
        <v>30826.57</v>
      </c>
      <c r="AP12" s="216">
        <v>43762.75</v>
      </c>
      <c r="AQ12" s="195">
        <v>3.5000000424660649</v>
      </c>
      <c r="AR12" s="215">
        <v>20.500001643679685</v>
      </c>
    </row>
    <row r="13" spans="1:44" ht="112.5" x14ac:dyDescent="0.2">
      <c r="A13" s="185">
        <v>8</v>
      </c>
      <c r="B13" s="185" t="s">
        <v>71</v>
      </c>
      <c r="C13" s="185" t="s">
        <v>1</v>
      </c>
      <c r="D13" s="185" t="s">
        <v>72</v>
      </c>
      <c r="E13" s="186">
        <v>43678</v>
      </c>
      <c r="F13" s="185">
        <v>2001</v>
      </c>
      <c r="G13" s="185">
        <v>3</v>
      </c>
      <c r="H13" s="185" t="s">
        <v>29</v>
      </c>
      <c r="I13" s="185">
        <v>0</v>
      </c>
      <c r="J13" s="185" t="s">
        <v>29</v>
      </c>
      <c r="K13" s="185">
        <v>0</v>
      </c>
      <c r="L13" s="185" t="s">
        <v>73</v>
      </c>
      <c r="M13" s="185">
        <v>1</v>
      </c>
      <c r="N13" s="187">
        <v>100</v>
      </c>
      <c r="O13" s="185">
        <v>9</v>
      </c>
      <c r="P13" s="185" t="s">
        <v>74</v>
      </c>
      <c r="Q13" s="185">
        <v>6</v>
      </c>
      <c r="R13" s="185" t="s">
        <v>34</v>
      </c>
      <c r="S13" s="185">
        <v>3</v>
      </c>
      <c r="T13" s="185" t="s">
        <v>36</v>
      </c>
      <c r="U13" s="185">
        <v>0</v>
      </c>
      <c r="V13" s="185">
        <v>18</v>
      </c>
      <c r="W13" s="185">
        <v>2</v>
      </c>
      <c r="X13" s="187">
        <v>3.5</v>
      </c>
      <c r="Y13" s="187">
        <v>3</v>
      </c>
      <c r="Z13" s="187">
        <v>0</v>
      </c>
      <c r="AA13" s="187">
        <v>0</v>
      </c>
      <c r="AB13" s="187" t="s">
        <v>29</v>
      </c>
      <c r="AC13" s="187">
        <v>0</v>
      </c>
      <c r="AD13" s="187">
        <v>98.8</v>
      </c>
      <c r="AE13" s="185">
        <v>3</v>
      </c>
      <c r="AF13" s="204">
        <v>30</v>
      </c>
      <c r="AG13" s="194">
        <f t="shared" si="0"/>
        <v>1830923.9600000002</v>
      </c>
      <c r="AH13" s="211">
        <v>1766841.62</v>
      </c>
      <c r="AI13" s="211">
        <v>64082.34</v>
      </c>
      <c r="AJ13" s="194">
        <f t="shared" si="1"/>
        <v>0</v>
      </c>
      <c r="AK13" s="211">
        <v>0</v>
      </c>
      <c r="AL13" s="211">
        <v>0</v>
      </c>
      <c r="AM13" s="194">
        <f t="shared" si="2"/>
        <v>1830923.9600000002</v>
      </c>
      <c r="AN13" s="194">
        <f t="shared" si="3"/>
        <v>1766841.62</v>
      </c>
      <c r="AO13" s="194">
        <f t="shared" si="4"/>
        <v>64082.34</v>
      </c>
      <c r="AP13" s="217">
        <v>43761.416666666664</v>
      </c>
      <c r="AQ13" s="195">
        <v>3.5000000764641248</v>
      </c>
      <c r="AR13" s="195" t="e">
        <v>#DIV/0!</v>
      </c>
    </row>
    <row r="14" spans="1:44" ht="281.25" x14ac:dyDescent="0.2">
      <c r="A14" s="185">
        <v>9</v>
      </c>
      <c r="B14" s="185" t="s">
        <v>77</v>
      </c>
      <c r="C14" s="185" t="s">
        <v>1</v>
      </c>
      <c r="D14" s="185" t="s">
        <v>78</v>
      </c>
      <c r="E14" s="186">
        <v>43759</v>
      </c>
      <c r="F14" s="185">
        <v>1985</v>
      </c>
      <c r="G14" s="185">
        <v>5</v>
      </c>
      <c r="H14" s="185" t="s">
        <v>29</v>
      </c>
      <c r="I14" s="185">
        <v>0</v>
      </c>
      <c r="J14" s="185" t="s">
        <v>38</v>
      </c>
      <c r="K14" s="185">
        <v>2</v>
      </c>
      <c r="L14" s="185" t="s">
        <v>29</v>
      </c>
      <c r="M14" s="185">
        <v>0</v>
      </c>
      <c r="N14" s="187">
        <v>67.5</v>
      </c>
      <c r="O14" s="185">
        <v>5</v>
      </c>
      <c r="P14" s="185" t="s">
        <v>60</v>
      </c>
      <c r="Q14" s="185">
        <v>5</v>
      </c>
      <c r="R14" s="185" t="s">
        <v>34</v>
      </c>
      <c r="S14" s="185">
        <v>3</v>
      </c>
      <c r="T14" s="185" t="s">
        <v>36</v>
      </c>
      <c r="U14" s="185">
        <v>0</v>
      </c>
      <c r="V14" s="185">
        <v>296</v>
      </c>
      <c r="W14" s="185">
        <v>7</v>
      </c>
      <c r="X14" s="187">
        <v>2.1</v>
      </c>
      <c r="Y14" s="187">
        <v>0</v>
      </c>
      <c r="Z14" s="187">
        <v>0</v>
      </c>
      <c r="AA14" s="187">
        <v>0</v>
      </c>
      <c r="AB14" s="187" t="s">
        <v>29</v>
      </c>
      <c r="AC14" s="187">
        <v>0</v>
      </c>
      <c r="AD14" s="187">
        <v>96.5</v>
      </c>
      <c r="AE14" s="185">
        <v>3</v>
      </c>
      <c r="AF14" s="204">
        <v>30</v>
      </c>
      <c r="AG14" s="194">
        <f t="shared" si="0"/>
        <v>536741.53999999992</v>
      </c>
      <c r="AH14" s="211">
        <v>525469.97</v>
      </c>
      <c r="AI14" s="211">
        <v>11271.57</v>
      </c>
      <c r="AJ14" s="194">
        <f t="shared" si="1"/>
        <v>0</v>
      </c>
      <c r="AK14" s="211">
        <v>0</v>
      </c>
      <c r="AL14" s="211">
        <v>0</v>
      </c>
      <c r="AM14" s="194">
        <f t="shared" si="2"/>
        <v>536741.53999999992</v>
      </c>
      <c r="AN14" s="194">
        <f t="shared" si="3"/>
        <v>525469.97</v>
      </c>
      <c r="AO14" s="194">
        <f t="shared" si="4"/>
        <v>11271.57</v>
      </c>
      <c r="AP14" s="217">
        <v>43762.416666666664</v>
      </c>
      <c r="AQ14" s="195">
        <v>2.0999995640359792</v>
      </c>
      <c r="AR14" s="195" t="e">
        <v>#DIV/0!</v>
      </c>
    </row>
    <row r="15" spans="1:44" ht="225" x14ac:dyDescent="0.2">
      <c r="A15" s="30">
        <v>1</v>
      </c>
      <c r="B15" s="71" t="s">
        <v>92</v>
      </c>
      <c r="C15" s="31" t="s">
        <v>42</v>
      </c>
      <c r="D15" s="31" t="s">
        <v>58</v>
      </c>
      <c r="E15" s="32">
        <v>43750</v>
      </c>
      <c r="F15" s="31">
        <v>1961</v>
      </c>
      <c r="G15" s="31">
        <v>6</v>
      </c>
      <c r="H15" s="30"/>
      <c r="I15" s="30"/>
      <c r="J15" s="31" t="s">
        <v>53</v>
      </c>
      <c r="K15" s="31">
        <v>2</v>
      </c>
      <c r="L15" s="31"/>
      <c r="M15" s="31"/>
      <c r="N15" s="33">
        <v>75.400000000000006</v>
      </c>
      <c r="O15" s="30">
        <v>6</v>
      </c>
      <c r="P15" s="31" t="s">
        <v>93</v>
      </c>
      <c r="Q15" s="30">
        <v>10</v>
      </c>
      <c r="R15" s="31" t="s">
        <v>34</v>
      </c>
      <c r="S15" s="31">
        <v>3</v>
      </c>
      <c r="T15" s="31" t="s">
        <v>36</v>
      </c>
      <c r="U15" s="30"/>
      <c r="V15" s="31">
        <v>80</v>
      </c>
      <c r="W15" s="31">
        <v>3</v>
      </c>
      <c r="X15" s="76">
        <v>2</v>
      </c>
      <c r="Y15" s="31">
        <v>0</v>
      </c>
      <c r="Z15" s="76">
        <v>20.100000000000001</v>
      </c>
      <c r="AA15" s="30">
        <v>1</v>
      </c>
      <c r="AB15" s="30"/>
      <c r="AC15" s="30"/>
      <c r="AD15" s="80">
        <v>99.3</v>
      </c>
      <c r="AE15" s="31">
        <v>8</v>
      </c>
      <c r="AF15" s="112">
        <v>39</v>
      </c>
      <c r="AG15" s="91">
        <f t="shared" si="0"/>
        <v>34739.780000000006</v>
      </c>
      <c r="AH15" s="88">
        <v>34044.980000000003</v>
      </c>
      <c r="AI15" s="88">
        <v>694.8</v>
      </c>
      <c r="AJ15" s="91">
        <f t="shared" si="1"/>
        <v>1783307.62</v>
      </c>
      <c r="AK15" s="88">
        <v>1424862.79</v>
      </c>
      <c r="AL15" s="88">
        <v>358444.83</v>
      </c>
      <c r="AM15" s="91">
        <f t="shared" si="2"/>
        <v>1818047.4</v>
      </c>
      <c r="AN15" s="91">
        <f t="shared" si="3"/>
        <v>1458907.77</v>
      </c>
      <c r="AO15" s="91">
        <f t="shared" si="4"/>
        <v>359139.63</v>
      </c>
      <c r="AP15" s="142">
        <v>43759.715277777781</v>
      </c>
      <c r="AQ15" s="37">
        <v>2.000012665595464</v>
      </c>
      <c r="AR15" s="37">
        <v>20.099999909157567</v>
      </c>
    </row>
    <row r="16" spans="1:44" ht="318.75" x14ac:dyDescent="0.2">
      <c r="A16" s="30">
        <v>2</v>
      </c>
      <c r="B16" s="71" t="s">
        <v>83</v>
      </c>
      <c r="C16" s="31" t="s">
        <v>42</v>
      </c>
      <c r="D16" s="31" t="s">
        <v>43</v>
      </c>
      <c r="E16" s="32">
        <v>43759</v>
      </c>
      <c r="F16" s="31" t="s">
        <v>84</v>
      </c>
      <c r="G16" s="31">
        <v>6</v>
      </c>
      <c r="H16" s="30" t="s">
        <v>45</v>
      </c>
      <c r="I16" s="30">
        <v>2</v>
      </c>
      <c r="J16" s="31" t="s">
        <v>53</v>
      </c>
      <c r="K16" s="31">
        <v>2</v>
      </c>
      <c r="L16" s="31"/>
      <c r="M16" s="31"/>
      <c r="N16" s="33" t="s">
        <v>85</v>
      </c>
      <c r="O16" s="30">
        <v>6</v>
      </c>
      <c r="P16" s="31" t="s">
        <v>86</v>
      </c>
      <c r="Q16" s="30">
        <v>9</v>
      </c>
      <c r="R16" s="31" t="s">
        <v>34</v>
      </c>
      <c r="S16" s="31">
        <v>3</v>
      </c>
      <c r="T16" s="31" t="s">
        <v>36</v>
      </c>
      <c r="U16" s="30"/>
      <c r="V16" s="31">
        <v>120</v>
      </c>
      <c r="W16" s="31">
        <v>4</v>
      </c>
      <c r="X16" s="76">
        <v>3.5</v>
      </c>
      <c r="Y16" s="31">
        <v>3</v>
      </c>
      <c r="Z16" s="76">
        <v>20.5</v>
      </c>
      <c r="AA16" s="30">
        <v>1</v>
      </c>
      <c r="AB16" s="30"/>
      <c r="AC16" s="30"/>
      <c r="AD16" s="80" t="s">
        <v>87</v>
      </c>
      <c r="AE16" s="31">
        <v>3</v>
      </c>
      <c r="AF16" s="112">
        <v>39</v>
      </c>
      <c r="AG16" s="91">
        <f t="shared" si="0"/>
        <v>2227097.66</v>
      </c>
      <c r="AH16" s="88">
        <v>2149149.2400000002</v>
      </c>
      <c r="AI16" s="88">
        <v>77948.42</v>
      </c>
      <c r="AJ16" s="91">
        <f t="shared" si="1"/>
        <v>2516675.02</v>
      </c>
      <c r="AK16" s="88">
        <v>2000756.64</v>
      </c>
      <c r="AL16" s="88">
        <v>515918.38</v>
      </c>
      <c r="AM16" s="91">
        <f t="shared" si="2"/>
        <v>4743772.68</v>
      </c>
      <c r="AN16" s="91">
        <f t="shared" si="3"/>
        <v>4149905.88</v>
      </c>
      <c r="AO16" s="91">
        <f t="shared" si="4"/>
        <v>593866.80000000005</v>
      </c>
      <c r="AP16" s="142">
        <v>43761.604166666664</v>
      </c>
      <c r="AQ16" s="37">
        <v>3.4999989554630941</v>
      </c>
      <c r="AR16" s="37">
        <v>20.499999449666827</v>
      </c>
    </row>
    <row r="17" spans="1:44" ht="168.75" x14ac:dyDescent="0.2">
      <c r="A17" s="30">
        <v>3</v>
      </c>
      <c r="B17" s="71" t="s">
        <v>89</v>
      </c>
      <c r="C17" s="31" t="s">
        <v>42</v>
      </c>
      <c r="D17" s="31" t="s">
        <v>90</v>
      </c>
      <c r="E17" s="32">
        <v>43282</v>
      </c>
      <c r="F17" s="31">
        <v>1959</v>
      </c>
      <c r="G17" s="31">
        <v>6</v>
      </c>
      <c r="H17" s="31"/>
      <c r="I17" s="31"/>
      <c r="J17" s="31" t="s">
        <v>53</v>
      </c>
      <c r="K17" s="31">
        <v>2</v>
      </c>
      <c r="L17" s="31"/>
      <c r="M17" s="31"/>
      <c r="N17" s="33">
        <v>93.14</v>
      </c>
      <c r="O17" s="31">
        <v>8</v>
      </c>
      <c r="P17" s="31" t="s">
        <v>81</v>
      </c>
      <c r="Q17" s="30">
        <v>10</v>
      </c>
      <c r="R17" s="31" t="s">
        <v>34</v>
      </c>
      <c r="S17" s="31">
        <v>3</v>
      </c>
      <c r="T17" s="31"/>
      <c r="U17" s="31"/>
      <c r="V17" s="31">
        <v>60</v>
      </c>
      <c r="W17" s="31">
        <v>3</v>
      </c>
      <c r="X17" s="76">
        <v>3.5</v>
      </c>
      <c r="Y17" s="31">
        <v>3</v>
      </c>
      <c r="Z17" s="76">
        <v>20.5</v>
      </c>
      <c r="AA17" s="31">
        <v>1</v>
      </c>
      <c r="AB17" s="31"/>
      <c r="AC17" s="31"/>
      <c r="AD17" s="80">
        <v>97.5</v>
      </c>
      <c r="AE17" s="31">
        <v>3</v>
      </c>
      <c r="AF17" s="112">
        <v>39</v>
      </c>
      <c r="AG17" s="91">
        <f t="shared" si="0"/>
        <v>1201439.8799999999</v>
      </c>
      <c r="AH17" s="90">
        <v>1159389.48</v>
      </c>
      <c r="AI17" s="91">
        <v>42050.400000000001</v>
      </c>
      <c r="AJ17" s="91">
        <f t="shared" si="1"/>
        <v>807979.74</v>
      </c>
      <c r="AK17" s="91">
        <v>642343.89</v>
      </c>
      <c r="AL17" s="91">
        <v>165635.85</v>
      </c>
      <c r="AM17" s="91">
        <f t="shared" si="2"/>
        <v>2009419.62</v>
      </c>
      <c r="AN17" s="91">
        <f t="shared" si="3"/>
        <v>1801733.37</v>
      </c>
      <c r="AO17" s="91">
        <f t="shared" si="4"/>
        <v>207686.25</v>
      </c>
      <c r="AP17" s="142">
        <v>43762.729166666664</v>
      </c>
      <c r="AQ17" s="37">
        <v>3.4999998710482081</v>
      </c>
      <c r="AR17" s="37">
        <v>20.49999991450979</v>
      </c>
    </row>
    <row r="18" spans="1:44" ht="318.75" x14ac:dyDescent="0.2">
      <c r="A18" s="30">
        <f>A17+1</f>
        <v>4</v>
      </c>
      <c r="B18" s="71" t="s">
        <v>108</v>
      </c>
      <c r="C18" s="31" t="s">
        <v>42</v>
      </c>
      <c r="D18" s="31" t="s">
        <v>43</v>
      </c>
      <c r="E18" s="32">
        <v>43759</v>
      </c>
      <c r="F18" s="31">
        <v>1965</v>
      </c>
      <c r="G18" s="31">
        <v>6</v>
      </c>
      <c r="H18" s="30" t="s">
        <v>45</v>
      </c>
      <c r="I18" s="30">
        <v>2</v>
      </c>
      <c r="J18" s="31" t="s">
        <v>53</v>
      </c>
      <c r="K18" s="31">
        <v>2</v>
      </c>
      <c r="L18" s="31"/>
      <c r="M18" s="31"/>
      <c r="N18" s="33">
        <v>67</v>
      </c>
      <c r="O18" s="30">
        <v>5</v>
      </c>
      <c r="P18" s="31" t="s">
        <v>86</v>
      </c>
      <c r="Q18" s="30">
        <v>10</v>
      </c>
      <c r="R18" s="31" t="s">
        <v>34</v>
      </c>
      <c r="S18" s="31">
        <v>3</v>
      </c>
      <c r="T18" s="31" t="s">
        <v>36</v>
      </c>
      <c r="U18" s="30"/>
      <c r="V18" s="31">
        <v>80</v>
      </c>
      <c r="W18" s="31">
        <v>3</v>
      </c>
      <c r="X18" s="76">
        <v>3.5</v>
      </c>
      <c r="Y18" s="31">
        <v>3</v>
      </c>
      <c r="Z18" s="76">
        <v>20.5</v>
      </c>
      <c r="AA18" s="30">
        <v>1</v>
      </c>
      <c r="AB18" s="30"/>
      <c r="AC18" s="30"/>
      <c r="AD18" s="80">
        <v>95.4</v>
      </c>
      <c r="AE18" s="31">
        <v>3</v>
      </c>
      <c r="AF18" s="112">
        <v>38</v>
      </c>
      <c r="AG18" s="91">
        <f t="shared" si="0"/>
        <v>1056692.17</v>
      </c>
      <c r="AH18" s="88">
        <v>1019707.94</v>
      </c>
      <c r="AI18" s="88">
        <v>36984.230000000003</v>
      </c>
      <c r="AJ18" s="91">
        <f t="shared" si="1"/>
        <v>644841.38</v>
      </c>
      <c r="AK18" s="88">
        <v>512648.9</v>
      </c>
      <c r="AL18" s="88">
        <v>132192.48000000001</v>
      </c>
      <c r="AM18" s="91">
        <f t="shared" si="2"/>
        <v>1701533.5499999998</v>
      </c>
      <c r="AN18" s="91">
        <f t="shared" si="3"/>
        <v>1532356.8399999999</v>
      </c>
      <c r="AO18" s="91">
        <f t="shared" si="4"/>
        <v>169176.71000000002</v>
      </c>
      <c r="AP18" s="142">
        <v>43761.604166666664</v>
      </c>
      <c r="AQ18" s="37">
        <v>3.5000003832715074</v>
      </c>
      <c r="AR18" s="37">
        <v>20.499999550277</v>
      </c>
    </row>
    <row r="19" spans="1:44" ht="168.75" x14ac:dyDescent="0.2">
      <c r="A19" s="30">
        <f t="shared" ref="A19:A43" si="5">A18+1</f>
        <v>5</v>
      </c>
      <c r="B19" s="71" t="s">
        <v>94</v>
      </c>
      <c r="C19" s="31" t="s">
        <v>42</v>
      </c>
      <c r="D19" s="31" t="s">
        <v>28</v>
      </c>
      <c r="E19" s="32">
        <v>43756</v>
      </c>
      <c r="F19" s="31">
        <v>1974</v>
      </c>
      <c r="G19" s="31">
        <v>6</v>
      </c>
      <c r="H19" s="30"/>
      <c r="I19" s="30"/>
      <c r="J19" s="31" t="s">
        <v>53</v>
      </c>
      <c r="K19" s="31">
        <v>2</v>
      </c>
      <c r="L19" s="31"/>
      <c r="M19" s="31"/>
      <c r="N19" s="33">
        <v>81.81</v>
      </c>
      <c r="O19" s="30">
        <v>7</v>
      </c>
      <c r="P19" s="31" t="s">
        <v>81</v>
      </c>
      <c r="Q19" s="30">
        <v>10</v>
      </c>
      <c r="R19" s="31" t="s">
        <v>34</v>
      </c>
      <c r="S19" s="31">
        <v>3</v>
      </c>
      <c r="T19" s="31"/>
      <c r="U19" s="30"/>
      <c r="V19" s="31">
        <v>66</v>
      </c>
      <c r="W19" s="31">
        <v>3</v>
      </c>
      <c r="X19" s="76">
        <v>3.5</v>
      </c>
      <c r="Y19" s="31">
        <v>3</v>
      </c>
      <c r="Z19" s="76">
        <v>20.5</v>
      </c>
      <c r="AA19" s="30">
        <v>1</v>
      </c>
      <c r="AB19" s="30"/>
      <c r="AC19" s="30"/>
      <c r="AD19" s="80">
        <v>97</v>
      </c>
      <c r="AE19" s="31">
        <v>3</v>
      </c>
      <c r="AF19" s="112">
        <v>38</v>
      </c>
      <c r="AG19" s="91">
        <f t="shared" si="0"/>
        <v>1102701.9400000002</v>
      </c>
      <c r="AH19" s="88">
        <v>1064107.3700000001</v>
      </c>
      <c r="AI19" s="88">
        <v>38594.57</v>
      </c>
      <c r="AJ19" s="91">
        <f t="shared" si="1"/>
        <v>633836.82000000007</v>
      </c>
      <c r="AK19" s="88">
        <v>503900.27</v>
      </c>
      <c r="AL19" s="88">
        <v>129936.55</v>
      </c>
      <c r="AM19" s="91">
        <f t="shared" si="2"/>
        <v>1736538.7600000002</v>
      </c>
      <c r="AN19" s="91">
        <f t="shared" si="3"/>
        <v>1568007.6400000001</v>
      </c>
      <c r="AO19" s="91">
        <f t="shared" si="4"/>
        <v>168531.12</v>
      </c>
      <c r="AP19" s="142">
        <v>43762.6875</v>
      </c>
      <c r="AQ19" s="37">
        <v>3.5000001904413076</v>
      </c>
      <c r="AR19" s="37">
        <v>20.500000299761695</v>
      </c>
    </row>
    <row r="20" spans="1:44" ht="168.75" x14ac:dyDescent="0.2">
      <c r="A20" s="30">
        <f t="shared" si="5"/>
        <v>6</v>
      </c>
      <c r="B20" s="70" t="s">
        <v>95</v>
      </c>
      <c r="C20" s="31" t="s">
        <v>42</v>
      </c>
      <c r="D20" s="31" t="s">
        <v>28</v>
      </c>
      <c r="E20" s="36">
        <v>43758</v>
      </c>
      <c r="F20" s="31">
        <v>1962</v>
      </c>
      <c r="G20" s="30">
        <v>6</v>
      </c>
      <c r="H20" s="30" t="s">
        <v>45</v>
      </c>
      <c r="I20" s="30">
        <v>2</v>
      </c>
      <c r="J20" s="31" t="s">
        <v>53</v>
      </c>
      <c r="K20" s="31">
        <v>2</v>
      </c>
      <c r="L20" s="30"/>
      <c r="M20" s="30"/>
      <c r="N20" s="33">
        <v>70.42</v>
      </c>
      <c r="O20" s="30">
        <v>6</v>
      </c>
      <c r="P20" s="31" t="s">
        <v>81</v>
      </c>
      <c r="Q20" s="30">
        <v>10</v>
      </c>
      <c r="R20" s="31" t="s">
        <v>34</v>
      </c>
      <c r="S20" s="31">
        <v>3</v>
      </c>
      <c r="T20" s="30"/>
      <c r="U20" s="30"/>
      <c r="V20" s="31">
        <v>48</v>
      </c>
      <c r="W20" s="30">
        <v>2</v>
      </c>
      <c r="X20" s="76">
        <v>3.5</v>
      </c>
      <c r="Y20" s="31">
        <v>3</v>
      </c>
      <c r="Z20" s="76">
        <v>20.5</v>
      </c>
      <c r="AA20" s="30">
        <v>1</v>
      </c>
      <c r="AB20" s="30"/>
      <c r="AC20" s="30"/>
      <c r="AD20" s="80">
        <v>96.1</v>
      </c>
      <c r="AE20" s="30">
        <v>3</v>
      </c>
      <c r="AF20" s="112">
        <v>38</v>
      </c>
      <c r="AG20" s="91">
        <f t="shared" si="0"/>
        <v>796422.54</v>
      </c>
      <c r="AH20" s="88">
        <v>768547.75</v>
      </c>
      <c r="AI20" s="88">
        <v>27874.79</v>
      </c>
      <c r="AJ20" s="91">
        <f t="shared" si="1"/>
        <v>664747.73</v>
      </c>
      <c r="AK20" s="88">
        <v>528474.43999999994</v>
      </c>
      <c r="AL20" s="88">
        <v>136273.29</v>
      </c>
      <c r="AM20" s="91">
        <f t="shared" si="2"/>
        <v>1461170.27</v>
      </c>
      <c r="AN20" s="91">
        <f t="shared" si="3"/>
        <v>1297022.19</v>
      </c>
      <c r="AO20" s="91">
        <f t="shared" si="4"/>
        <v>164148.08000000002</v>
      </c>
      <c r="AP20" s="142">
        <v>43762.6875</v>
      </c>
      <c r="AQ20" s="37">
        <v>3.5000001381176378</v>
      </c>
      <c r="AR20" s="37">
        <v>20.50000080481659</v>
      </c>
    </row>
    <row r="21" spans="1:44" ht="168.75" x14ac:dyDescent="0.2">
      <c r="A21" s="30">
        <f t="shared" si="5"/>
        <v>7</v>
      </c>
      <c r="B21" s="71" t="s">
        <v>98</v>
      </c>
      <c r="C21" s="31" t="s">
        <v>42</v>
      </c>
      <c r="D21" s="31" t="s">
        <v>28</v>
      </c>
      <c r="E21" s="32">
        <v>43756</v>
      </c>
      <c r="F21" s="31">
        <v>1962</v>
      </c>
      <c r="G21" s="31">
        <v>6</v>
      </c>
      <c r="H21" s="30"/>
      <c r="I21" s="30"/>
      <c r="J21" s="31" t="s">
        <v>53</v>
      </c>
      <c r="K21" s="31">
        <v>2</v>
      </c>
      <c r="L21" s="31"/>
      <c r="M21" s="31"/>
      <c r="N21" s="33">
        <v>71.430000000000007</v>
      </c>
      <c r="O21" s="30">
        <v>6</v>
      </c>
      <c r="P21" s="31" t="s">
        <v>81</v>
      </c>
      <c r="Q21" s="30">
        <v>10</v>
      </c>
      <c r="R21" s="31" t="s">
        <v>34</v>
      </c>
      <c r="S21" s="31">
        <v>3</v>
      </c>
      <c r="T21" s="31"/>
      <c r="U21" s="30"/>
      <c r="V21" s="31">
        <v>64</v>
      </c>
      <c r="W21" s="31">
        <v>3</v>
      </c>
      <c r="X21" s="76">
        <v>3.5</v>
      </c>
      <c r="Y21" s="31">
        <v>3</v>
      </c>
      <c r="Z21" s="76">
        <v>20.5</v>
      </c>
      <c r="AA21" s="30">
        <v>1</v>
      </c>
      <c r="AB21" s="30"/>
      <c r="AC21" s="30"/>
      <c r="AD21" s="80">
        <v>96.3</v>
      </c>
      <c r="AE21" s="31">
        <v>3</v>
      </c>
      <c r="AF21" s="112">
        <v>37</v>
      </c>
      <c r="AG21" s="91">
        <f t="shared" si="0"/>
        <v>739718.58000000007</v>
      </c>
      <c r="AH21" s="88">
        <v>713828.43</v>
      </c>
      <c r="AI21" s="88">
        <v>25890.15</v>
      </c>
      <c r="AJ21" s="91">
        <f t="shared" si="1"/>
        <v>713804.11</v>
      </c>
      <c r="AK21" s="88">
        <v>567474.27</v>
      </c>
      <c r="AL21" s="88">
        <v>146329.84</v>
      </c>
      <c r="AM21" s="91">
        <f t="shared" si="2"/>
        <v>1453522.6900000002</v>
      </c>
      <c r="AN21" s="91">
        <f t="shared" si="3"/>
        <v>1281302.7000000002</v>
      </c>
      <c r="AO21" s="91">
        <f t="shared" si="4"/>
        <v>172219.99</v>
      </c>
      <c r="AP21" s="142">
        <v>43762.6875</v>
      </c>
      <c r="AQ21" s="37">
        <v>3.4999999594440361</v>
      </c>
      <c r="AR21" s="37">
        <v>20.499999642759132</v>
      </c>
    </row>
    <row r="22" spans="1:44" ht="168.75" x14ac:dyDescent="0.2">
      <c r="A22" s="30">
        <f t="shared" si="5"/>
        <v>8</v>
      </c>
      <c r="B22" s="70" t="s">
        <v>117</v>
      </c>
      <c r="C22" s="31" t="s">
        <v>42</v>
      </c>
      <c r="D22" s="31" t="s">
        <v>28</v>
      </c>
      <c r="E22" s="36">
        <v>43758</v>
      </c>
      <c r="F22" s="31">
        <v>1997</v>
      </c>
      <c r="G22" s="30">
        <v>3</v>
      </c>
      <c r="H22" s="30"/>
      <c r="I22" s="30"/>
      <c r="J22" s="31" t="s">
        <v>53</v>
      </c>
      <c r="K22" s="31">
        <v>2</v>
      </c>
      <c r="L22" s="30"/>
      <c r="M22" s="30"/>
      <c r="N22" s="33">
        <v>100</v>
      </c>
      <c r="O22" s="30">
        <v>9</v>
      </c>
      <c r="P22" s="31" t="s">
        <v>81</v>
      </c>
      <c r="Q22" s="30">
        <v>10</v>
      </c>
      <c r="R22" s="31" t="s">
        <v>34</v>
      </c>
      <c r="S22" s="31">
        <v>3</v>
      </c>
      <c r="T22" s="30"/>
      <c r="U22" s="30"/>
      <c r="V22" s="31">
        <v>20</v>
      </c>
      <c r="W22" s="30">
        <v>2</v>
      </c>
      <c r="X22" s="76">
        <v>3.5</v>
      </c>
      <c r="Y22" s="31">
        <v>3</v>
      </c>
      <c r="Z22" s="76">
        <v>20.5</v>
      </c>
      <c r="AA22" s="30">
        <v>1</v>
      </c>
      <c r="AB22" s="30">
        <v>0.51</v>
      </c>
      <c r="AC22" s="30">
        <v>1</v>
      </c>
      <c r="AD22" s="80">
        <v>96.3</v>
      </c>
      <c r="AE22" s="30">
        <v>3</v>
      </c>
      <c r="AF22" s="112">
        <v>37</v>
      </c>
      <c r="AG22" s="91">
        <f t="shared" si="0"/>
        <v>564582.70000000007</v>
      </c>
      <c r="AH22" s="88">
        <v>544822.30000000005</v>
      </c>
      <c r="AI22" s="88">
        <v>19760.400000000001</v>
      </c>
      <c r="AJ22" s="91">
        <f t="shared" si="1"/>
        <v>28636.980000000003</v>
      </c>
      <c r="AK22" s="88">
        <v>22766.400000000001</v>
      </c>
      <c r="AL22" s="88">
        <v>5870.58</v>
      </c>
      <c r="AM22" s="91">
        <f t="shared" si="2"/>
        <v>593219.68000000005</v>
      </c>
      <c r="AN22" s="91">
        <f t="shared" si="3"/>
        <v>567588.70000000007</v>
      </c>
      <c r="AO22" s="91">
        <f t="shared" si="4"/>
        <v>25630.980000000003</v>
      </c>
      <c r="AP22" s="142">
        <v>43762.6875</v>
      </c>
      <c r="AQ22" s="80">
        <v>3.5000009741708347</v>
      </c>
      <c r="AR22" s="80">
        <v>20.499996857210501</v>
      </c>
    </row>
    <row r="23" spans="1:44" ht="168.75" x14ac:dyDescent="0.2">
      <c r="A23" s="30">
        <f t="shared" si="5"/>
        <v>9</v>
      </c>
      <c r="B23" s="71" t="s">
        <v>112</v>
      </c>
      <c r="C23" s="31" t="s">
        <v>42</v>
      </c>
      <c r="D23" s="31" t="s">
        <v>55</v>
      </c>
      <c r="E23" s="32">
        <v>43759</v>
      </c>
      <c r="F23" s="31">
        <v>1960</v>
      </c>
      <c r="G23" s="31">
        <v>6</v>
      </c>
      <c r="H23" s="30"/>
      <c r="I23" s="30"/>
      <c r="J23" s="31" t="s">
        <v>53</v>
      </c>
      <c r="K23" s="31">
        <v>2</v>
      </c>
      <c r="L23" s="31"/>
      <c r="M23" s="31"/>
      <c r="N23" s="33">
        <v>67.400000000000006</v>
      </c>
      <c r="O23" s="30">
        <v>5</v>
      </c>
      <c r="P23" s="31" t="s">
        <v>81</v>
      </c>
      <c r="Q23" s="30">
        <v>10</v>
      </c>
      <c r="R23" s="31" t="s">
        <v>34</v>
      </c>
      <c r="S23" s="31">
        <v>3</v>
      </c>
      <c r="T23" s="31"/>
      <c r="U23" s="30"/>
      <c r="V23" s="31">
        <v>190</v>
      </c>
      <c r="W23" s="31">
        <v>5</v>
      </c>
      <c r="X23" s="76">
        <v>2.1</v>
      </c>
      <c r="Y23" s="31">
        <v>0</v>
      </c>
      <c r="Z23" s="76">
        <v>0</v>
      </c>
      <c r="AA23" s="30"/>
      <c r="AB23" s="30"/>
      <c r="AC23" s="30"/>
      <c r="AD23" s="80">
        <v>97.2</v>
      </c>
      <c r="AE23" s="31">
        <v>3</v>
      </c>
      <c r="AF23" s="112">
        <v>34</v>
      </c>
      <c r="AG23" s="91">
        <f t="shared" si="0"/>
        <v>1117807.54</v>
      </c>
      <c r="AH23" s="88">
        <v>1094333.58</v>
      </c>
      <c r="AI23" s="88">
        <v>23473.96</v>
      </c>
      <c r="AJ23" s="91">
        <f t="shared" si="1"/>
        <v>0</v>
      </c>
      <c r="AK23" s="91">
        <v>0</v>
      </c>
      <c r="AL23" s="91">
        <v>0</v>
      </c>
      <c r="AM23" s="91">
        <f t="shared" si="2"/>
        <v>1117807.54</v>
      </c>
      <c r="AN23" s="91">
        <f t="shared" si="3"/>
        <v>1094333.58</v>
      </c>
      <c r="AO23" s="91">
        <f t="shared" si="4"/>
        <v>23473.96</v>
      </c>
      <c r="AP23" s="142">
        <v>43760.729166666664</v>
      </c>
      <c r="AQ23" s="80">
        <v>2.1000001485049919</v>
      </c>
      <c r="AR23" s="80" t="e">
        <v>#DIV/0!</v>
      </c>
    </row>
    <row r="24" spans="1:44" ht="168.75" x14ac:dyDescent="0.2">
      <c r="A24" s="30">
        <f t="shared" si="5"/>
        <v>10</v>
      </c>
      <c r="B24" s="114" t="s">
        <v>101</v>
      </c>
      <c r="C24" s="31" t="s">
        <v>42</v>
      </c>
      <c r="D24" s="98" t="s">
        <v>28</v>
      </c>
      <c r="E24" s="155" t="s">
        <v>102</v>
      </c>
      <c r="F24" s="155">
        <v>1974</v>
      </c>
      <c r="G24" s="99">
        <v>6</v>
      </c>
      <c r="H24" s="99"/>
      <c r="I24" s="99"/>
      <c r="J24" s="98" t="s">
        <v>53</v>
      </c>
      <c r="K24" s="98">
        <v>2</v>
      </c>
      <c r="L24" s="99"/>
      <c r="M24" s="99"/>
      <c r="N24" s="101">
        <v>76.180000000000007</v>
      </c>
      <c r="O24" s="99">
        <v>6</v>
      </c>
      <c r="P24" s="31" t="s">
        <v>81</v>
      </c>
      <c r="Q24" s="99">
        <v>5</v>
      </c>
      <c r="R24" s="98" t="s">
        <v>34</v>
      </c>
      <c r="S24" s="98">
        <v>3</v>
      </c>
      <c r="T24" s="99"/>
      <c r="U24" s="99"/>
      <c r="V24" s="98">
        <v>160</v>
      </c>
      <c r="W24" s="99">
        <v>5</v>
      </c>
      <c r="X24" s="102">
        <v>3.5</v>
      </c>
      <c r="Y24" s="98">
        <v>3</v>
      </c>
      <c r="Z24" s="102">
        <v>20.5</v>
      </c>
      <c r="AA24" s="99">
        <v>1</v>
      </c>
      <c r="AB24" s="99"/>
      <c r="AC24" s="99"/>
      <c r="AD24" s="80">
        <v>97.5</v>
      </c>
      <c r="AE24" s="99">
        <v>3</v>
      </c>
      <c r="AF24" s="112">
        <v>34</v>
      </c>
      <c r="AG24" s="91">
        <f t="shared" si="0"/>
        <v>1902209.6500000001</v>
      </c>
      <c r="AH24" s="88">
        <v>1835632.31</v>
      </c>
      <c r="AI24" s="205">
        <v>66577.34</v>
      </c>
      <c r="AJ24" s="91">
        <f t="shared" si="1"/>
        <v>293109</v>
      </c>
      <c r="AK24" s="88">
        <v>233021.65</v>
      </c>
      <c r="AL24" s="205">
        <v>60087.35</v>
      </c>
      <c r="AM24" s="91">
        <f t="shared" si="2"/>
        <v>2195318.65</v>
      </c>
      <c r="AN24" s="91">
        <f t="shared" si="3"/>
        <v>2068653.96</v>
      </c>
      <c r="AO24" s="91">
        <f t="shared" si="4"/>
        <v>126664.69</v>
      </c>
      <c r="AP24" s="142">
        <v>43760.75</v>
      </c>
      <c r="AQ24" s="37">
        <v>3.4999989483970477</v>
      </c>
      <c r="AR24" s="37">
        <v>20.499998973546109</v>
      </c>
    </row>
    <row r="25" spans="1:44" ht="168.75" x14ac:dyDescent="0.2">
      <c r="A25" s="30">
        <f t="shared" si="5"/>
        <v>11</v>
      </c>
      <c r="B25" s="70" t="s">
        <v>103</v>
      </c>
      <c r="C25" s="31" t="s">
        <v>42</v>
      </c>
      <c r="D25" s="31" t="s">
        <v>28</v>
      </c>
      <c r="E25" s="35" t="s">
        <v>104</v>
      </c>
      <c r="F25" s="35">
        <v>1967</v>
      </c>
      <c r="G25" s="30">
        <v>6</v>
      </c>
      <c r="H25" s="30"/>
      <c r="I25" s="30"/>
      <c r="J25" s="31" t="s">
        <v>53</v>
      </c>
      <c r="K25" s="31">
        <v>2</v>
      </c>
      <c r="L25" s="30"/>
      <c r="M25" s="30"/>
      <c r="N25" s="33">
        <v>67.8</v>
      </c>
      <c r="O25" s="30">
        <v>5</v>
      </c>
      <c r="P25" s="31" t="s">
        <v>81</v>
      </c>
      <c r="Q25" s="30">
        <v>7</v>
      </c>
      <c r="R25" s="31" t="s">
        <v>34</v>
      </c>
      <c r="S25" s="31">
        <v>3</v>
      </c>
      <c r="T25" s="30"/>
      <c r="U25" s="30"/>
      <c r="V25" s="31">
        <v>66</v>
      </c>
      <c r="W25" s="30">
        <v>3</v>
      </c>
      <c r="X25" s="76">
        <v>3.5</v>
      </c>
      <c r="Y25" s="31">
        <v>3</v>
      </c>
      <c r="Z25" s="76">
        <v>20.5</v>
      </c>
      <c r="AA25" s="30">
        <v>1</v>
      </c>
      <c r="AB25" s="30"/>
      <c r="AC25" s="30"/>
      <c r="AD25" s="80">
        <v>95.4</v>
      </c>
      <c r="AE25" s="30">
        <v>3</v>
      </c>
      <c r="AF25" s="112">
        <v>33</v>
      </c>
      <c r="AG25" s="91">
        <f t="shared" si="0"/>
        <v>1091363.32</v>
      </c>
      <c r="AH25" s="88">
        <v>1053165.6000000001</v>
      </c>
      <c r="AI25" s="88">
        <v>38197.72</v>
      </c>
      <c r="AJ25" s="91">
        <f t="shared" si="1"/>
        <v>1881529.27</v>
      </c>
      <c r="AK25" s="88">
        <v>1495815.77</v>
      </c>
      <c r="AL25" s="88">
        <v>385713.5</v>
      </c>
      <c r="AM25" s="91">
        <f t="shared" si="2"/>
        <v>2972892.59</v>
      </c>
      <c r="AN25" s="91">
        <f t="shared" si="3"/>
        <v>2548981.37</v>
      </c>
      <c r="AO25" s="91">
        <f t="shared" si="4"/>
        <v>423911.22</v>
      </c>
      <c r="AP25" s="142">
        <v>43761.395833333336</v>
      </c>
      <c r="AQ25" s="80">
        <v>3.4999997301021892</v>
      </c>
      <c r="AR25" s="80">
        <v>20.500000383918884</v>
      </c>
    </row>
    <row r="26" spans="1:44" ht="168.75" x14ac:dyDescent="0.2">
      <c r="A26" s="30">
        <f t="shared" si="5"/>
        <v>12</v>
      </c>
      <c r="B26" s="70" t="s">
        <v>113</v>
      </c>
      <c r="C26" s="31" t="s">
        <v>42</v>
      </c>
      <c r="D26" s="31" t="s">
        <v>50</v>
      </c>
      <c r="E26" s="36">
        <v>43745</v>
      </c>
      <c r="F26" s="35">
        <v>1993</v>
      </c>
      <c r="G26" s="30">
        <v>5</v>
      </c>
      <c r="H26" s="30"/>
      <c r="I26" s="30"/>
      <c r="J26" s="31" t="s">
        <v>53</v>
      </c>
      <c r="K26" s="31">
        <v>2</v>
      </c>
      <c r="L26" s="30"/>
      <c r="M26" s="30"/>
      <c r="N26" s="33">
        <v>77.5</v>
      </c>
      <c r="O26" s="30">
        <v>6</v>
      </c>
      <c r="P26" s="31" t="s">
        <v>81</v>
      </c>
      <c r="Q26" s="30">
        <v>9</v>
      </c>
      <c r="R26" s="31" t="s">
        <v>34</v>
      </c>
      <c r="S26" s="31">
        <v>3</v>
      </c>
      <c r="T26" s="30"/>
      <c r="U26" s="30"/>
      <c r="V26" s="31">
        <v>144</v>
      </c>
      <c r="W26" s="30">
        <v>4</v>
      </c>
      <c r="X26" s="76">
        <v>0</v>
      </c>
      <c r="Y26" s="31">
        <v>0</v>
      </c>
      <c r="Z26" s="76">
        <v>20.5</v>
      </c>
      <c r="AA26" s="30">
        <v>1</v>
      </c>
      <c r="AB26" s="30"/>
      <c r="AC26" s="30"/>
      <c r="AD26" s="80">
        <v>98</v>
      </c>
      <c r="AE26" s="30">
        <v>3</v>
      </c>
      <c r="AF26" s="112">
        <v>33</v>
      </c>
      <c r="AG26" s="91">
        <f t="shared" si="0"/>
        <v>0</v>
      </c>
      <c r="AH26" s="88">
        <v>0</v>
      </c>
      <c r="AI26" s="88">
        <v>0</v>
      </c>
      <c r="AJ26" s="91">
        <f t="shared" si="1"/>
        <v>409009</v>
      </c>
      <c r="AK26" s="203">
        <v>325162.15000000002</v>
      </c>
      <c r="AL26" s="88">
        <v>83846.850000000006</v>
      </c>
      <c r="AM26" s="91">
        <f t="shared" si="2"/>
        <v>409009</v>
      </c>
      <c r="AN26" s="91">
        <f t="shared" si="3"/>
        <v>325162.15000000002</v>
      </c>
      <c r="AO26" s="91">
        <f t="shared" si="4"/>
        <v>83846.850000000006</v>
      </c>
      <c r="AP26" s="142">
        <v>43761.402777777781</v>
      </c>
      <c r="AQ26" s="80" t="e">
        <v>#DIV/0!</v>
      </c>
      <c r="AR26" s="80">
        <v>20.500001222466988</v>
      </c>
    </row>
    <row r="27" spans="1:44" ht="168.75" x14ac:dyDescent="0.2">
      <c r="A27" s="30">
        <f t="shared" si="5"/>
        <v>13</v>
      </c>
      <c r="B27" s="71" t="s">
        <v>111</v>
      </c>
      <c r="C27" s="31" t="s">
        <v>42</v>
      </c>
      <c r="D27" s="31" t="s">
        <v>55</v>
      </c>
      <c r="E27" s="32">
        <v>43759</v>
      </c>
      <c r="F27" s="31">
        <v>1986</v>
      </c>
      <c r="G27" s="31">
        <v>5</v>
      </c>
      <c r="H27" s="30" t="s">
        <v>45</v>
      </c>
      <c r="I27" s="30">
        <v>2</v>
      </c>
      <c r="J27" s="31" t="s">
        <v>53</v>
      </c>
      <c r="K27" s="31">
        <v>2</v>
      </c>
      <c r="L27" s="31"/>
      <c r="M27" s="31"/>
      <c r="N27" s="33">
        <v>67.2</v>
      </c>
      <c r="O27" s="30">
        <v>5</v>
      </c>
      <c r="P27" s="31" t="s">
        <v>81</v>
      </c>
      <c r="Q27" s="30">
        <v>5</v>
      </c>
      <c r="R27" s="31" t="s">
        <v>34</v>
      </c>
      <c r="S27" s="31">
        <v>3</v>
      </c>
      <c r="T27" s="31"/>
      <c r="U27" s="30"/>
      <c r="V27" s="31">
        <v>308</v>
      </c>
      <c r="W27" s="31">
        <v>7</v>
      </c>
      <c r="X27" s="76">
        <v>2.1</v>
      </c>
      <c r="Y27" s="31">
        <v>0</v>
      </c>
      <c r="Z27" s="76">
        <v>0</v>
      </c>
      <c r="AA27" s="30"/>
      <c r="AB27" s="30"/>
      <c r="AC27" s="30"/>
      <c r="AD27" s="80">
        <v>95.4</v>
      </c>
      <c r="AE27" s="31">
        <v>3</v>
      </c>
      <c r="AF27" s="112">
        <v>32</v>
      </c>
      <c r="AG27" s="91">
        <f t="shared" si="0"/>
        <v>816180.01</v>
      </c>
      <c r="AH27" s="88">
        <v>799040.23</v>
      </c>
      <c r="AI27" s="88">
        <v>17139.78</v>
      </c>
      <c r="AJ27" s="91">
        <f t="shared" si="1"/>
        <v>0</v>
      </c>
      <c r="AK27" s="91">
        <v>0</v>
      </c>
      <c r="AL27" s="91">
        <v>0</v>
      </c>
      <c r="AM27" s="91">
        <f t="shared" si="2"/>
        <v>816180.01</v>
      </c>
      <c r="AN27" s="91">
        <f t="shared" si="3"/>
        <v>799040.23</v>
      </c>
      <c r="AO27" s="91">
        <f t="shared" si="4"/>
        <v>17139.78</v>
      </c>
      <c r="AP27" s="142">
        <v>43760.729166666664</v>
      </c>
      <c r="AQ27" s="80">
        <v>3.500000238359529</v>
      </c>
      <c r="AR27" s="80">
        <v>20.500000062568809</v>
      </c>
    </row>
    <row r="28" spans="1:44" ht="168.75" x14ac:dyDescent="0.2">
      <c r="A28" s="30">
        <f t="shared" si="5"/>
        <v>14</v>
      </c>
      <c r="B28" s="70" t="s">
        <v>109</v>
      </c>
      <c r="C28" s="31" t="s">
        <v>42</v>
      </c>
      <c r="D28" s="31" t="s">
        <v>28</v>
      </c>
      <c r="E28" s="36">
        <v>43756</v>
      </c>
      <c r="F28" s="31">
        <v>1961</v>
      </c>
      <c r="G28" s="30">
        <v>6</v>
      </c>
      <c r="H28" s="30" t="s">
        <v>45</v>
      </c>
      <c r="I28" s="30">
        <v>2</v>
      </c>
      <c r="J28" s="31" t="s">
        <v>53</v>
      </c>
      <c r="K28" s="31">
        <v>2</v>
      </c>
      <c r="L28" s="30"/>
      <c r="M28" s="30"/>
      <c r="N28" s="33">
        <v>71.489999999999995</v>
      </c>
      <c r="O28" s="30">
        <v>6</v>
      </c>
      <c r="P28" s="31" t="s">
        <v>81</v>
      </c>
      <c r="Q28" s="30">
        <v>7</v>
      </c>
      <c r="R28" s="31" t="s">
        <v>34</v>
      </c>
      <c r="S28" s="31">
        <v>3</v>
      </c>
      <c r="T28" s="30"/>
      <c r="U28" s="30"/>
      <c r="V28" s="31">
        <v>74</v>
      </c>
      <c r="W28" s="30">
        <v>3</v>
      </c>
      <c r="X28" s="76">
        <v>3.5</v>
      </c>
      <c r="Y28" s="31">
        <v>3</v>
      </c>
      <c r="Z28" s="76">
        <v>0</v>
      </c>
      <c r="AA28" s="30">
        <v>0</v>
      </c>
      <c r="AB28" s="30"/>
      <c r="AC28" s="30"/>
      <c r="AD28" s="80">
        <v>92</v>
      </c>
      <c r="AE28" s="30">
        <v>0</v>
      </c>
      <c r="AF28" s="112">
        <v>32</v>
      </c>
      <c r="AG28" s="91">
        <f t="shared" si="0"/>
        <v>461618.51</v>
      </c>
      <c r="AH28" s="88">
        <v>445461.86</v>
      </c>
      <c r="AI28" s="88">
        <v>16156.65</v>
      </c>
      <c r="AJ28" s="91">
        <f t="shared" si="1"/>
        <v>0</v>
      </c>
      <c r="AK28" s="91">
        <v>0</v>
      </c>
      <c r="AL28" s="91">
        <v>0</v>
      </c>
      <c r="AM28" s="91">
        <f t="shared" si="2"/>
        <v>461618.51</v>
      </c>
      <c r="AN28" s="91">
        <f t="shared" si="3"/>
        <v>445461.86</v>
      </c>
      <c r="AO28" s="91">
        <f t="shared" si="4"/>
        <v>16156.65</v>
      </c>
      <c r="AP28" s="142">
        <v>43762.6875</v>
      </c>
      <c r="AQ28" s="37">
        <v>3.5000004657525534</v>
      </c>
      <c r="AR28" s="37" t="e">
        <v>#DIV/0!</v>
      </c>
    </row>
    <row r="29" spans="1:44" ht="168.75" x14ac:dyDescent="0.2">
      <c r="A29" s="30">
        <f t="shared" si="5"/>
        <v>15</v>
      </c>
      <c r="B29" s="70" t="s">
        <v>105</v>
      </c>
      <c r="C29" s="31" t="s">
        <v>42</v>
      </c>
      <c r="D29" s="31" t="s">
        <v>28</v>
      </c>
      <c r="E29" s="36">
        <v>43745</v>
      </c>
      <c r="F29" s="35">
        <v>1987</v>
      </c>
      <c r="G29" s="30">
        <v>5</v>
      </c>
      <c r="H29" s="30"/>
      <c r="I29" s="30"/>
      <c r="J29" s="31" t="s">
        <v>53</v>
      </c>
      <c r="K29" s="31">
        <v>2</v>
      </c>
      <c r="L29" s="30"/>
      <c r="M29" s="30"/>
      <c r="N29" s="33">
        <v>68.92</v>
      </c>
      <c r="O29" s="30">
        <v>5</v>
      </c>
      <c r="P29" s="31" t="s">
        <v>81</v>
      </c>
      <c r="Q29" s="30">
        <v>6</v>
      </c>
      <c r="R29" s="31" t="s">
        <v>34</v>
      </c>
      <c r="S29" s="31">
        <v>3</v>
      </c>
      <c r="T29" s="30"/>
      <c r="U29" s="30"/>
      <c r="V29" s="31">
        <v>115</v>
      </c>
      <c r="W29" s="30">
        <v>4</v>
      </c>
      <c r="X29" s="76">
        <v>3.5</v>
      </c>
      <c r="Y29" s="31">
        <v>3</v>
      </c>
      <c r="Z29" s="76">
        <v>20.5</v>
      </c>
      <c r="AA29" s="30">
        <v>1</v>
      </c>
      <c r="AB29" s="30"/>
      <c r="AC29" s="30"/>
      <c r="AD29" s="80">
        <v>95.6</v>
      </c>
      <c r="AE29" s="30">
        <v>3</v>
      </c>
      <c r="AF29" s="112">
        <v>32</v>
      </c>
      <c r="AG29" s="91">
        <f t="shared" si="0"/>
        <v>2146739.0499999998</v>
      </c>
      <c r="AH29" s="88">
        <v>2071603.18</v>
      </c>
      <c r="AI29" s="88">
        <v>75135.87</v>
      </c>
      <c r="AJ29" s="91">
        <f t="shared" si="1"/>
        <v>1989862.51</v>
      </c>
      <c r="AK29" s="88">
        <v>1581940.69</v>
      </c>
      <c r="AL29" s="88">
        <v>407921.82</v>
      </c>
      <c r="AM29" s="91">
        <f t="shared" si="2"/>
        <v>4136601.56</v>
      </c>
      <c r="AN29" s="91">
        <f t="shared" si="3"/>
        <v>3653543.87</v>
      </c>
      <c r="AO29" s="91">
        <f t="shared" si="4"/>
        <v>483057.69</v>
      </c>
      <c r="AP29" s="142">
        <v>43762.6875</v>
      </c>
      <c r="AQ29" s="80">
        <v>1.9999999197918796</v>
      </c>
      <c r="AR29" s="80">
        <v>20.000000145986739</v>
      </c>
    </row>
    <row r="30" spans="1:44" ht="168.75" x14ac:dyDescent="0.2">
      <c r="A30" s="30">
        <f t="shared" si="5"/>
        <v>16</v>
      </c>
      <c r="B30" s="70" t="s">
        <v>99</v>
      </c>
      <c r="C30" s="31" t="s">
        <v>42</v>
      </c>
      <c r="D30" s="31" t="s">
        <v>28</v>
      </c>
      <c r="E30" s="35" t="s">
        <v>100</v>
      </c>
      <c r="F30" s="31">
        <v>1964</v>
      </c>
      <c r="G30" s="30">
        <v>6</v>
      </c>
      <c r="H30" s="30" t="s">
        <v>45</v>
      </c>
      <c r="I30" s="30">
        <v>2</v>
      </c>
      <c r="J30" s="31" t="s">
        <v>53</v>
      </c>
      <c r="K30" s="31">
        <v>2</v>
      </c>
      <c r="L30" s="30"/>
      <c r="M30" s="30"/>
      <c r="N30" s="33">
        <v>74.95</v>
      </c>
      <c r="O30" s="30">
        <v>6</v>
      </c>
      <c r="P30" s="31" t="s">
        <v>81</v>
      </c>
      <c r="Q30" s="30">
        <v>2</v>
      </c>
      <c r="R30" s="31" t="s">
        <v>34</v>
      </c>
      <c r="S30" s="31">
        <v>3</v>
      </c>
      <c r="T30" s="30"/>
      <c r="U30" s="30"/>
      <c r="V30" s="31">
        <v>115</v>
      </c>
      <c r="W30" s="30">
        <v>4</v>
      </c>
      <c r="X30" s="76">
        <v>3.5</v>
      </c>
      <c r="Y30" s="31">
        <v>3</v>
      </c>
      <c r="Z30" s="76">
        <v>20.5</v>
      </c>
      <c r="AA30" s="30">
        <v>1</v>
      </c>
      <c r="AB30" s="30"/>
      <c r="AC30" s="30"/>
      <c r="AD30" s="80">
        <v>97.3</v>
      </c>
      <c r="AE30" s="30">
        <v>3</v>
      </c>
      <c r="AF30" s="112">
        <v>32</v>
      </c>
      <c r="AG30" s="91">
        <f t="shared" si="0"/>
        <v>1020603.38</v>
      </c>
      <c r="AH30" s="88">
        <v>984882.26</v>
      </c>
      <c r="AI30" s="88">
        <v>35721.120000000003</v>
      </c>
      <c r="AJ30" s="91">
        <f t="shared" si="1"/>
        <v>1180433.5699999998</v>
      </c>
      <c r="AK30" s="88">
        <v>938444.69</v>
      </c>
      <c r="AL30" s="88">
        <v>241988.88</v>
      </c>
      <c r="AM30" s="91">
        <f t="shared" si="2"/>
        <v>2201036.9500000002</v>
      </c>
      <c r="AN30" s="91">
        <f t="shared" si="3"/>
        <v>1923326.95</v>
      </c>
      <c r="AO30" s="91">
        <f t="shared" si="4"/>
        <v>277710</v>
      </c>
      <c r="AP30" s="142">
        <v>43762.6875</v>
      </c>
      <c r="AQ30" s="80">
        <v>3.5000000509769369</v>
      </c>
      <c r="AR30" s="80">
        <v>20.500000025543351</v>
      </c>
    </row>
    <row r="31" spans="1:44" ht="168.75" x14ac:dyDescent="0.2">
      <c r="A31" s="30">
        <f t="shared" si="5"/>
        <v>17</v>
      </c>
      <c r="B31" s="71" t="s">
        <v>79</v>
      </c>
      <c r="C31" s="31" t="s">
        <v>42</v>
      </c>
      <c r="D31" s="31" t="s">
        <v>80</v>
      </c>
      <c r="E31" s="32">
        <v>43282</v>
      </c>
      <c r="F31" s="31">
        <v>1992</v>
      </c>
      <c r="G31" s="31">
        <v>5</v>
      </c>
      <c r="H31" s="31"/>
      <c r="I31" s="31"/>
      <c r="J31" s="31" t="s">
        <v>53</v>
      </c>
      <c r="K31" s="31">
        <v>2</v>
      </c>
      <c r="L31" s="31"/>
      <c r="M31" s="31"/>
      <c r="N31" s="33">
        <v>89.19</v>
      </c>
      <c r="O31" s="31">
        <v>7</v>
      </c>
      <c r="P31" s="31" t="s">
        <v>81</v>
      </c>
      <c r="Q31" s="30">
        <v>1</v>
      </c>
      <c r="R31" s="31" t="s">
        <v>34</v>
      </c>
      <c r="S31" s="31">
        <v>3</v>
      </c>
      <c r="T31" s="31"/>
      <c r="U31" s="31"/>
      <c r="V31" s="31">
        <v>216</v>
      </c>
      <c r="W31" s="31">
        <v>7</v>
      </c>
      <c r="X31" s="76">
        <v>3.5</v>
      </c>
      <c r="Y31" s="31">
        <v>3</v>
      </c>
      <c r="Z31" s="76">
        <v>20.5</v>
      </c>
      <c r="AA31" s="31">
        <v>1</v>
      </c>
      <c r="AB31" s="31"/>
      <c r="AC31" s="31"/>
      <c r="AD31" s="80">
        <v>96.3</v>
      </c>
      <c r="AE31" s="31">
        <v>3</v>
      </c>
      <c r="AF31" s="112">
        <v>32</v>
      </c>
      <c r="AG31" s="91">
        <f t="shared" si="0"/>
        <v>880099.37</v>
      </c>
      <c r="AH31" s="90">
        <v>849295.89</v>
      </c>
      <c r="AI31" s="91">
        <v>30803.48</v>
      </c>
      <c r="AJ31" s="91">
        <f t="shared" si="1"/>
        <v>1546732.38</v>
      </c>
      <c r="AK31" s="91">
        <v>1229652.24</v>
      </c>
      <c r="AL31" s="91">
        <v>317080.14</v>
      </c>
      <c r="AM31" s="91">
        <f t="shared" si="2"/>
        <v>2426831.75</v>
      </c>
      <c r="AN31" s="91">
        <f t="shared" si="3"/>
        <v>2078948.13</v>
      </c>
      <c r="AO31" s="91">
        <f t="shared" si="4"/>
        <v>347883.62</v>
      </c>
      <c r="AP31" s="142">
        <v>43762.729166666664</v>
      </c>
      <c r="AQ31" s="37">
        <v>3.5000002329282429</v>
      </c>
      <c r="AR31" s="37">
        <v>20.500000135770097</v>
      </c>
    </row>
    <row r="32" spans="1:44" ht="168.75" x14ac:dyDescent="0.2">
      <c r="A32" s="30">
        <f t="shared" si="5"/>
        <v>18</v>
      </c>
      <c r="B32" s="70" t="s">
        <v>82</v>
      </c>
      <c r="C32" s="31" t="s">
        <v>42</v>
      </c>
      <c r="D32" s="31" t="s">
        <v>80</v>
      </c>
      <c r="E32" s="36">
        <v>43678</v>
      </c>
      <c r="F32" s="35">
        <v>1972</v>
      </c>
      <c r="G32" s="30">
        <v>6</v>
      </c>
      <c r="H32" s="30"/>
      <c r="I32" s="30"/>
      <c r="J32" s="31" t="s">
        <v>53</v>
      </c>
      <c r="K32" s="31">
        <v>2</v>
      </c>
      <c r="L32" s="30"/>
      <c r="M32" s="30"/>
      <c r="N32" s="33">
        <v>98.3</v>
      </c>
      <c r="O32" s="30">
        <v>8</v>
      </c>
      <c r="P32" s="31" t="s">
        <v>81</v>
      </c>
      <c r="Q32" s="30">
        <v>1</v>
      </c>
      <c r="R32" s="31" t="s">
        <v>34</v>
      </c>
      <c r="S32" s="31">
        <v>3</v>
      </c>
      <c r="T32" s="30"/>
      <c r="U32" s="30"/>
      <c r="V32" s="31">
        <v>160</v>
      </c>
      <c r="W32" s="30">
        <v>5</v>
      </c>
      <c r="X32" s="76">
        <v>3.5</v>
      </c>
      <c r="Y32" s="31">
        <v>3</v>
      </c>
      <c r="Z32" s="76">
        <v>20.5</v>
      </c>
      <c r="AA32" s="30">
        <v>1</v>
      </c>
      <c r="AB32" s="30"/>
      <c r="AC32" s="30"/>
      <c r="AD32" s="80">
        <v>96.6</v>
      </c>
      <c r="AE32" s="30">
        <v>3</v>
      </c>
      <c r="AF32" s="112">
        <v>32</v>
      </c>
      <c r="AG32" s="91">
        <f t="shared" si="0"/>
        <v>2617766.11</v>
      </c>
      <c r="AH32" s="88">
        <v>2526144.2999999998</v>
      </c>
      <c r="AI32" s="88">
        <v>91621.81</v>
      </c>
      <c r="AJ32" s="91">
        <f t="shared" si="1"/>
        <v>1200905.2</v>
      </c>
      <c r="AK32" s="88">
        <v>954719.63</v>
      </c>
      <c r="AL32" s="88">
        <v>246185.57</v>
      </c>
      <c r="AM32" s="91">
        <f t="shared" si="2"/>
        <v>3818671.3099999996</v>
      </c>
      <c r="AN32" s="91">
        <f t="shared" si="3"/>
        <v>3480863.9299999997</v>
      </c>
      <c r="AO32" s="91">
        <f t="shared" si="4"/>
        <v>337807.38</v>
      </c>
      <c r="AP32" s="142">
        <v>43762.729166666664</v>
      </c>
      <c r="AQ32" s="37">
        <v>3.4999899051116583</v>
      </c>
      <c r="AR32" s="37">
        <v>20.499999094097866</v>
      </c>
    </row>
    <row r="33" spans="1:44" ht="168.75" x14ac:dyDescent="0.2">
      <c r="A33" s="30">
        <f t="shared" si="5"/>
        <v>19</v>
      </c>
      <c r="B33" s="71" t="s">
        <v>88</v>
      </c>
      <c r="C33" s="31" t="s">
        <v>42</v>
      </c>
      <c r="D33" s="31" t="s">
        <v>28</v>
      </c>
      <c r="E33" s="36">
        <v>43756</v>
      </c>
      <c r="F33" s="31">
        <v>1965</v>
      </c>
      <c r="G33" s="30">
        <v>6</v>
      </c>
      <c r="H33" s="30" t="s">
        <v>45</v>
      </c>
      <c r="I33" s="30">
        <v>2</v>
      </c>
      <c r="J33" s="31" t="s">
        <v>53</v>
      </c>
      <c r="K33" s="31">
        <v>2</v>
      </c>
      <c r="L33" s="30"/>
      <c r="M33" s="30"/>
      <c r="N33" s="33">
        <v>78.11</v>
      </c>
      <c r="O33" s="30">
        <v>6</v>
      </c>
      <c r="P33" s="31" t="s">
        <v>81</v>
      </c>
      <c r="Q33" s="30">
        <v>2</v>
      </c>
      <c r="R33" s="31" t="s">
        <v>34</v>
      </c>
      <c r="S33" s="31">
        <v>3</v>
      </c>
      <c r="T33" s="30"/>
      <c r="U33" s="30"/>
      <c r="V33" s="31">
        <v>80</v>
      </c>
      <c r="W33" s="30">
        <v>3</v>
      </c>
      <c r="X33" s="76">
        <v>3.5</v>
      </c>
      <c r="Y33" s="31">
        <v>3</v>
      </c>
      <c r="Z33" s="76">
        <v>20.5</v>
      </c>
      <c r="AA33" s="30">
        <v>1</v>
      </c>
      <c r="AB33" s="30"/>
      <c r="AC33" s="30"/>
      <c r="AD33" s="80">
        <v>96.1</v>
      </c>
      <c r="AE33" s="30">
        <v>3</v>
      </c>
      <c r="AF33" s="112">
        <v>31</v>
      </c>
      <c r="AG33" s="91">
        <f t="shared" si="0"/>
        <v>1043107.84</v>
      </c>
      <c r="AH33" s="88">
        <v>1006599.07</v>
      </c>
      <c r="AI33" s="88">
        <v>36508.769999999997</v>
      </c>
      <c r="AJ33" s="91">
        <f t="shared" si="1"/>
        <v>1207480.44</v>
      </c>
      <c r="AK33" s="88">
        <v>959946.95</v>
      </c>
      <c r="AL33" s="88">
        <v>247533.49</v>
      </c>
      <c r="AM33" s="91">
        <f t="shared" si="2"/>
        <v>2250588.2800000003</v>
      </c>
      <c r="AN33" s="91">
        <f t="shared" si="3"/>
        <v>1966546.02</v>
      </c>
      <c r="AO33" s="91">
        <f t="shared" si="4"/>
        <v>284042.26</v>
      </c>
      <c r="AP33" s="142">
        <v>43762.6875</v>
      </c>
      <c r="AQ33" s="37">
        <v>3.499999515423593</v>
      </c>
      <c r="AR33" s="37">
        <v>20.499999843328926</v>
      </c>
    </row>
    <row r="34" spans="1:44" ht="300" x14ac:dyDescent="0.2">
      <c r="A34" s="30">
        <f t="shared" si="5"/>
        <v>20</v>
      </c>
      <c r="B34" s="71" t="s">
        <v>96</v>
      </c>
      <c r="C34" s="31" t="s">
        <v>42</v>
      </c>
      <c r="D34" s="31" t="s">
        <v>58</v>
      </c>
      <c r="E34" s="32">
        <v>43753</v>
      </c>
      <c r="F34" s="31">
        <v>1959</v>
      </c>
      <c r="G34" s="31">
        <v>6</v>
      </c>
      <c r="H34" s="30" t="s">
        <v>45</v>
      </c>
      <c r="I34" s="30">
        <v>2</v>
      </c>
      <c r="J34" s="31" t="s">
        <v>53</v>
      </c>
      <c r="K34" s="31">
        <v>2</v>
      </c>
      <c r="L34" s="31"/>
      <c r="M34" s="31"/>
      <c r="N34" s="33">
        <v>70.27</v>
      </c>
      <c r="O34" s="30">
        <v>6</v>
      </c>
      <c r="P34" s="31" t="s">
        <v>97</v>
      </c>
      <c r="Q34" s="30">
        <v>2</v>
      </c>
      <c r="R34" s="31" t="s">
        <v>34</v>
      </c>
      <c r="S34" s="31">
        <v>3</v>
      </c>
      <c r="T34" s="31"/>
      <c r="U34" s="30"/>
      <c r="V34" s="31">
        <v>60</v>
      </c>
      <c r="W34" s="31">
        <v>3</v>
      </c>
      <c r="X34" s="76">
        <v>3.1</v>
      </c>
      <c r="Y34" s="31">
        <v>3</v>
      </c>
      <c r="Z34" s="76">
        <v>0</v>
      </c>
      <c r="AA34" s="30"/>
      <c r="AB34" s="30"/>
      <c r="AC34" s="30"/>
      <c r="AD34" s="80">
        <v>99.8</v>
      </c>
      <c r="AE34" s="31">
        <v>3</v>
      </c>
      <c r="AF34" s="112">
        <v>30</v>
      </c>
      <c r="AG34" s="91">
        <f t="shared" si="0"/>
        <v>1349474.38</v>
      </c>
      <c r="AH34" s="88">
        <v>1307640.67</v>
      </c>
      <c r="AI34" s="88">
        <v>41833.71</v>
      </c>
      <c r="AJ34" s="91">
        <f t="shared" si="1"/>
        <v>0</v>
      </c>
      <c r="AK34" s="91">
        <v>0</v>
      </c>
      <c r="AL34" s="91">
        <v>0</v>
      </c>
      <c r="AM34" s="91">
        <f t="shared" si="2"/>
        <v>1349474.38</v>
      </c>
      <c r="AN34" s="91">
        <f t="shared" si="3"/>
        <v>1307640.67</v>
      </c>
      <c r="AO34" s="91">
        <f t="shared" si="4"/>
        <v>41833.71</v>
      </c>
      <c r="AP34" s="143">
        <v>43759.715277777781</v>
      </c>
      <c r="AQ34" s="37">
        <v>3.1000003127143474</v>
      </c>
      <c r="AR34" s="37" t="e">
        <v>#DIV/0!</v>
      </c>
    </row>
    <row r="35" spans="1:44" ht="168.75" x14ac:dyDescent="0.2">
      <c r="A35" s="30">
        <f t="shared" si="5"/>
        <v>21</v>
      </c>
      <c r="B35" s="71" t="s">
        <v>106</v>
      </c>
      <c r="C35" s="31" t="s">
        <v>42</v>
      </c>
      <c r="D35" s="31" t="s">
        <v>55</v>
      </c>
      <c r="E35" s="32">
        <v>43754</v>
      </c>
      <c r="F35" s="31">
        <v>1978</v>
      </c>
      <c r="G35" s="31">
        <v>6</v>
      </c>
      <c r="H35" s="30" t="s">
        <v>45</v>
      </c>
      <c r="I35" s="30">
        <v>2</v>
      </c>
      <c r="J35" s="31" t="s">
        <v>53</v>
      </c>
      <c r="K35" s="31">
        <v>2</v>
      </c>
      <c r="L35" s="31"/>
      <c r="M35" s="31"/>
      <c r="N35" s="33">
        <v>67.7</v>
      </c>
      <c r="O35" s="30">
        <v>5</v>
      </c>
      <c r="P35" s="31" t="s">
        <v>81</v>
      </c>
      <c r="Q35" s="30">
        <v>2</v>
      </c>
      <c r="R35" s="31" t="s">
        <v>34</v>
      </c>
      <c r="S35" s="31">
        <v>3</v>
      </c>
      <c r="T35" s="31"/>
      <c r="U35" s="30"/>
      <c r="V35" s="31">
        <v>290</v>
      </c>
      <c r="W35" s="31">
        <v>7</v>
      </c>
      <c r="X35" s="76">
        <v>2.1</v>
      </c>
      <c r="Y35" s="31">
        <v>0</v>
      </c>
      <c r="Z35" s="76">
        <v>0</v>
      </c>
      <c r="AA35" s="30"/>
      <c r="AB35" s="30"/>
      <c r="AC35" s="30"/>
      <c r="AD35" s="80">
        <v>95.4</v>
      </c>
      <c r="AE35" s="31">
        <v>3</v>
      </c>
      <c r="AF35" s="112">
        <v>30</v>
      </c>
      <c r="AG35" s="91">
        <f t="shared" si="0"/>
        <v>816180.01</v>
      </c>
      <c r="AH35" s="88">
        <v>799040.23</v>
      </c>
      <c r="AI35" s="88">
        <v>17139.78</v>
      </c>
      <c r="AJ35" s="91">
        <f t="shared" si="1"/>
        <v>0</v>
      </c>
      <c r="AK35" s="91">
        <v>0</v>
      </c>
      <c r="AL35" s="91">
        <v>0</v>
      </c>
      <c r="AM35" s="91">
        <f t="shared" si="2"/>
        <v>816180.01</v>
      </c>
      <c r="AN35" s="91">
        <f t="shared" si="3"/>
        <v>799040.23</v>
      </c>
      <c r="AO35" s="91">
        <f t="shared" si="4"/>
        <v>17139.78</v>
      </c>
      <c r="AP35" s="143">
        <v>43760.729166666664</v>
      </c>
      <c r="AQ35" s="37">
        <v>2.0999999742703817</v>
      </c>
      <c r="AR35" s="37" t="e">
        <v>#DIV/0!</v>
      </c>
    </row>
    <row r="36" spans="1:44" ht="168.75" x14ac:dyDescent="0.2">
      <c r="A36" s="30">
        <f t="shared" si="5"/>
        <v>22</v>
      </c>
      <c r="B36" s="71" t="s">
        <v>107</v>
      </c>
      <c r="C36" s="31" t="s">
        <v>42</v>
      </c>
      <c r="D36" s="31" t="s">
        <v>55</v>
      </c>
      <c r="E36" s="32">
        <v>43759</v>
      </c>
      <c r="F36" s="31">
        <v>1979</v>
      </c>
      <c r="G36" s="31">
        <v>6</v>
      </c>
      <c r="H36" s="30" t="s">
        <v>45</v>
      </c>
      <c r="I36" s="30">
        <v>2</v>
      </c>
      <c r="J36" s="31" t="s">
        <v>53</v>
      </c>
      <c r="K36" s="31">
        <v>2</v>
      </c>
      <c r="L36" s="31"/>
      <c r="M36" s="31"/>
      <c r="N36" s="33">
        <v>68.3</v>
      </c>
      <c r="O36" s="30">
        <v>5</v>
      </c>
      <c r="P36" s="31" t="s">
        <v>81</v>
      </c>
      <c r="Q36" s="30">
        <v>2</v>
      </c>
      <c r="R36" s="31" t="s">
        <v>34</v>
      </c>
      <c r="S36" s="31">
        <v>3</v>
      </c>
      <c r="T36" s="31" t="s">
        <v>36</v>
      </c>
      <c r="U36" s="30"/>
      <c r="V36" s="31">
        <v>286</v>
      </c>
      <c r="W36" s="31">
        <v>7</v>
      </c>
      <c r="X36" s="76">
        <v>2.1</v>
      </c>
      <c r="Y36" s="31">
        <v>0</v>
      </c>
      <c r="Z36" s="76">
        <v>0</v>
      </c>
      <c r="AA36" s="30"/>
      <c r="AB36" s="30"/>
      <c r="AC36" s="30"/>
      <c r="AD36" s="80">
        <v>95.4</v>
      </c>
      <c r="AE36" s="31">
        <v>3</v>
      </c>
      <c r="AF36" s="112">
        <v>30</v>
      </c>
      <c r="AG36" s="91">
        <f t="shared" si="0"/>
        <v>816180.01</v>
      </c>
      <c r="AH36" s="88">
        <v>799040.23</v>
      </c>
      <c r="AI36" s="88">
        <v>17139.78</v>
      </c>
      <c r="AJ36" s="91">
        <f t="shared" si="1"/>
        <v>0</v>
      </c>
      <c r="AK36" s="91">
        <v>0</v>
      </c>
      <c r="AL36" s="91">
        <v>0</v>
      </c>
      <c r="AM36" s="91">
        <f t="shared" si="2"/>
        <v>816180.01</v>
      </c>
      <c r="AN36" s="91">
        <f t="shared" si="3"/>
        <v>799040.23</v>
      </c>
      <c r="AO36" s="91">
        <f t="shared" si="4"/>
        <v>17139.78</v>
      </c>
      <c r="AP36" s="142">
        <v>43760.729166666664</v>
      </c>
      <c r="AQ36" s="37">
        <v>1.9999884274811321</v>
      </c>
      <c r="AR36" s="37">
        <v>20</v>
      </c>
    </row>
    <row r="37" spans="1:44" ht="168.75" x14ac:dyDescent="0.2">
      <c r="A37" s="30">
        <f t="shared" si="5"/>
        <v>23</v>
      </c>
      <c r="B37" s="70" t="s">
        <v>110</v>
      </c>
      <c r="C37" s="31" t="s">
        <v>42</v>
      </c>
      <c r="D37" s="31" t="s">
        <v>28</v>
      </c>
      <c r="E37" s="36">
        <v>43753</v>
      </c>
      <c r="F37" s="35">
        <v>1987</v>
      </c>
      <c r="G37" s="30">
        <v>5</v>
      </c>
      <c r="H37" s="30"/>
      <c r="I37" s="30"/>
      <c r="J37" s="31" t="s">
        <v>53</v>
      </c>
      <c r="K37" s="31">
        <v>2</v>
      </c>
      <c r="L37" s="30"/>
      <c r="M37" s="30"/>
      <c r="N37" s="33">
        <v>67.53</v>
      </c>
      <c r="O37" s="30">
        <v>5</v>
      </c>
      <c r="P37" s="31" t="s">
        <v>81</v>
      </c>
      <c r="Q37" s="30">
        <v>5</v>
      </c>
      <c r="R37" s="31" t="s">
        <v>34</v>
      </c>
      <c r="S37" s="31">
        <v>3</v>
      </c>
      <c r="T37" s="30"/>
      <c r="U37" s="30"/>
      <c r="V37" s="31">
        <v>55</v>
      </c>
      <c r="W37" s="30">
        <v>3</v>
      </c>
      <c r="X37" s="76">
        <v>3.5</v>
      </c>
      <c r="Y37" s="31">
        <v>3</v>
      </c>
      <c r="Z37" s="76">
        <v>20.5</v>
      </c>
      <c r="AA37" s="30">
        <v>1</v>
      </c>
      <c r="AB37" s="30"/>
      <c r="AC37" s="30"/>
      <c r="AD37" s="80">
        <v>96.4</v>
      </c>
      <c r="AE37" s="30">
        <v>3</v>
      </c>
      <c r="AF37" s="112">
        <v>30</v>
      </c>
      <c r="AG37" s="91">
        <f t="shared" si="0"/>
        <v>1133900.28</v>
      </c>
      <c r="AH37" s="88">
        <v>1094213.77</v>
      </c>
      <c r="AI37" s="88">
        <v>39686.51</v>
      </c>
      <c r="AJ37" s="91">
        <f t="shared" si="1"/>
        <v>576986.09</v>
      </c>
      <c r="AK37" s="88">
        <v>458703.94</v>
      </c>
      <c r="AL37" s="88">
        <v>118282.15</v>
      </c>
      <c r="AM37" s="91">
        <f t="shared" si="2"/>
        <v>1710886.3699999999</v>
      </c>
      <c r="AN37" s="91">
        <f t="shared" si="3"/>
        <v>1552917.71</v>
      </c>
      <c r="AO37" s="91">
        <f t="shared" si="4"/>
        <v>157968.66</v>
      </c>
      <c r="AP37" s="143">
        <v>43762.6875</v>
      </c>
      <c r="AQ37" s="80">
        <v>3.4999999435875297</v>
      </c>
      <c r="AR37" s="80">
        <v>20.500000027233334</v>
      </c>
    </row>
    <row r="38" spans="1:44" ht="168.75" x14ac:dyDescent="0.2">
      <c r="A38" s="30">
        <f t="shared" si="5"/>
        <v>24</v>
      </c>
      <c r="B38" s="71" t="s">
        <v>91</v>
      </c>
      <c r="C38" s="31" t="s">
        <v>42</v>
      </c>
      <c r="D38" s="31" t="s">
        <v>80</v>
      </c>
      <c r="E38" s="36">
        <v>43677</v>
      </c>
      <c r="F38" s="35">
        <v>1992</v>
      </c>
      <c r="G38" s="30">
        <v>5</v>
      </c>
      <c r="H38" s="30"/>
      <c r="I38" s="30"/>
      <c r="J38" s="31" t="s">
        <v>53</v>
      </c>
      <c r="K38" s="31">
        <v>2</v>
      </c>
      <c r="L38" s="30"/>
      <c r="M38" s="30"/>
      <c r="N38" s="33">
        <v>99.4</v>
      </c>
      <c r="O38" s="30">
        <v>8</v>
      </c>
      <c r="P38" s="31" t="s">
        <v>81</v>
      </c>
      <c r="Q38" s="30">
        <v>1</v>
      </c>
      <c r="R38" s="31" t="s">
        <v>34</v>
      </c>
      <c r="S38" s="31">
        <v>3</v>
      </c>
      <c r="T38" s="30"/>
      <c r="U38" s="30"/>
      <c r="V38" s="31">
        <v>108</v>
      </c>
      <c r="W38" s="30">
        <v>4</v>
      </c>
      <c r="X38" s="76">
        <v>3.5</v>
      </c>
      <c r="Y38" s="31">
        <v>3</v>
      </c>
      <c r="Z38" s="76">
        <v>20.5</v>
      </c>
      <c r="AA38" s="30">
        <v>1</v>
      </c>
      <c r="AB38" s="30"/>
      <c r="AC38" s="30"/>
      <c r="AD38" s="80">
        <v>98.1</v>
      </c>
      <c r="AE38" s="30">
        <v>3</v>
      </c>
      <c r="AF38" s="112">
        <v>30</v>
      </c>
      <c r="AG38" s="91">
        <f t="shared" si="0"/>
        <v>1897504.98</v>
      </c>
      <c r="AH38" s="88">
        <v>1831092.31</v>
      </c>
      <c r="AI38" s="88">
        <v>66412.67</v>
      </c>
      <c r="AJ38" s="91">
        <f t="shared" si="1"/>
        <v>260306.02000000002</v>
      </c>
      <c r="AK38" s="88">
        <v>206943.29</v>
      </c>
      <c r="AL38" s="88">
        <v>53362.73</v>
      </c>
      <c r="AM38" s="91">
        <f t="shared" si="2"/>
        <v>2157811</v>
      </c>
      <c r="AN38" s="91">
        <f t="shared" si="3"/>
        <v>2038035.6</v>
      </c>
      <c r="AO38" s="91">
        <f t="shared" si="4"/>
        <v>119775.4</v>
      </c>
      <c r="AP38" s="143">
        <v>43762.729166666664</v>
      </c>
      <c r="AQ38" s="37">
        <v>2.1000000615448164</v>
      </c>
      <c r="AR38" s="37">
        <v>0</v>
      </c>
    </row>
    <row r="39" spans="1:44" ht="300" x14ac:dyDescent="0.2">
      <c r="A39" s="30">
        <f t="shared" si="5"/>
        <v>25</v>
      </c>
      <c r="B39" s="71" t="s">
        <v>114</v>
      </c>
      <c r="C39" s="31" t="s">
        <v>42</v>
      </c>
      <c r="D39" s="31" t="s">
        <v>58</v>
      </c>
      <c r="E39" s="32">
        <v>43754</v>
      </c>
      <c r="F39" s="31">
        <v>1962</v>
      </c>
      <c r="G39" s="31">
        <v>6</v>
      </c>
      <c r="H39" s="30"/>
      <c r="I39" s="30"/>
      <c r="J39" s="31" t="s">
        <v>53</v>
      </c>
      <c r="K39" s="31">
        <v>2</v>
      </c>
      <c r="L39" s="31"/>
      <c r="M39" s="31"/>
      <c r="N39" s="33">
        <v>76.8</v>
      </c>
      <c r="O39" s="30">
        <v>6</v>
      </c>
      <c r="P39" s="31" t="s">
        <v>97</v>
      </c>
      <c r="Q39" s="30">
        <v>5</v>
      </c>
      <c r="R39" s="31" t="s">
        <v>34</v>
      </c>
      <c r="S39" s="31">
        <v>3</v>
      </c>
      <c r="T39" s="31" t="s">
        <v>36</v>
      </c>
      <c r="U39" s="30"/>
      <c r="V39" s="31">
        <v>64</v>
      </c>
      <c r="W39" s="31">
        <v>3</v>
      </c>
      <c r="X39" s="76">
        <v>2</v>
      </c>
      <c r="Y39" s="31">
        <v>0</v>
      </c>
      <c r="Z39" s="76">
        <v>20.100000000000001</v>
      </c>
      <c r="AA39" s="30">
        <v>1</v>
      </c>
      <c r="AB39" s="30"/>
      <c r="AC39" s="30"/>
      <c r="AD39" s="80">
        <v>99.5</v>
      </c>
      <c r="AE39" s="31">
        <v>3</v>
      </c>
      <c r="AF39" s="112">
        <v>29</v>
      </c>
      <c r="AG39" s="91">
        <f t="shared" si="0"/>
        <v>1564763.23</v>
      </c>
      <c r="AH39" s="88">
        <v>1533467.96</v>
      </c>
      <c r="AI39" s="88">
        <v>31295.27</v>
      </c>
      <c r="AJ39" s="91">
        <f t="shared" si="1"/>
        <v>444271.23</v>
      </c>
      <c r="AK39" s="88">
        <v>355061.92</v>
      </c>
      <c r="AL39" s="88">
        <v>89209.31</v>
      </c>
      <c r="AM39" s="91">
        <f t="shared" si="2"/>
        <v>2009034.46</v>
      </c>
      <c r="AN39" s="91">
        <f t="shared" si="3"/>
        <v>1888529.88</v>
      </c>
      <c r="AO39" s="91">
        <f t="shared" si="4"/>
        <v>120504.58</v>
      </c>
      <c r="AP39" s="143">
        <v>43759.715277777781</v>
      </c>
      <c r="AQ39" s="37">
        <v>2.0000003451001338</v>
      </c>
      <c r="AR39" s="37">
        <v>20.079920547634831</v>
      </c>
    </row>
    <row r="40" spans="1:44" ht="168.75" x14ac:dyDescent="0.2">
      <c r="A40" s="30">
        <f t="shared" si="5"/>
        <v>26</v>
      </c>
      <c r="B40" s="71" t="s">
        <v>118</v>
      </c>
      <c r="C40" s="31" t="s">
        <v>42</v>
      </c>
      <c r="D40" s="31" t="s">
        <v>28</v>
      </c>
      <c r="E40" s="36">
        <v>43759</v>
      </c>
      <c r="F40" s="31">
        <v>1966</v>
      </c>
      <c r="G40" s="30">
        <v>6</v>
      </c>
      <c r="H40" s="30"/>
      <c r="I40" s="30"/>
      <c r="J40" s="31" t="s">
        <v>53</v>
      </c>
      <c r="K40" s="31">
        <v>2</v>
      </c>
      <c r="L40" s="30"/>
      <c r="M40" s="30"/>
      <c r="N40" s="33">
        <v>66.989999999999995</v>
      </c>
      <c r="O40" s="30">
        <v>0</v>
      </c>
      <c r="P40" s="31" t="s">
        <v>81</v>
      </c>
      <c r="Q40" s="30">
        <v>8</v>
      </c>
      <c r="R40" s="31" t="s">
        <v>34</v>
      </c>
      <c r="S40" s="31">
        <v>3</v>
      </c>
      <c r="T40" s="30"/>
      <c r="U40" s="30"/>
      <c r="V40" s="31">
        <v>51</v>
      </c>
      <c r="W40" s="31">
        <v>3</v>
      </c>
      <c r="X40" s="76">
        <v>3.5</v>
      </c>
      <c r="Y40" s="31">
        <v>3</v>
      </c>
      <c r="Z40" s="76">
        <v>20.5</v>
      </c>
      <c r="AA40" s="30">
        <v>1</v>
      </c>
      <c r="AB40" s="30"/>
      <c r="AC40" s="30"/>
      <c r="AD40" s="80">
        <v>97.1</v>
      </c>
      <c r="AE40" s="30">
        <v>3</v>
      </c>
      <c r="AF40" s="112">
        <v>29</v>
      </c>
      <c r="AG40" s="91">
        <f t="shared" si="0"/>
        <v>697627.08</v>
      </c>
      <c r="AH40" s="88">
        <v>673210.13</v>
      </c>
      <c r="AI40" s="88">
        <v>24416.95</v>
      </c>
      <c r="AJ40" s="91">
        <f t="shared" si="1"/>
        <v>80735.92</v>
      </c>
      <c r="AK40" s="88">
        <v>64185.06</v>
      </c>
      <c r="AL40" s="88">
        <v>16550.86</v>
      </c>
      <c r="AM40" s="91">
        <f t="shared" si="2"/>
        <v>778363</v>
      </c>
      <c r="AN40" s="91">
        <f t="shared" si="3"/>
        <v>737395.19</v>
      </c>
      <c r="AO40" s="91">
        <f t="shared" si="4"/>
        <v>40967.81</v>
      </c>
      <c r="AP40" s="143">
        <v>43762.6875</v>
      </c>
      <c r="AQ40" s="80">
        <v>3.5000003153547308</v>
      </c>
      <c r="AR40" s="80">
        <v>20.499995541018176</v>
      </c>
    </row>
    <row r="41" spans="1:44" ht="168.75" x14ac:dyDescent="0.2">
      <c r="A41" s="30">
        <f t="shared" si="5"/>
        <v>27</v>
      </c>
      <c r="B41" s="70" t="s">
        <v>280</v>
      </c>
      <c r="C41" s="31" t="s">
        <v>42</v>
      </c>
      <c r="D41" s="35" t="s">
        <v>48</v>
      </c>
      <c r="E41" s="36">
        <v>43759</v>
      </c>
      <c r="F41" s="35">
        <v>2003</v>
      </c>
      <c r="G41" s="30">
        <v>3</v>
      </c>
      <c r="H41" s="30"/>
      <c r="I41" s="30"/>
      <c r="J41" s="31" t="s">
        <v>53</v>
      </c>
      <c r="K41" s="31">
        <v>2</v>
      </c>
      <c r="L41" s="30"/>
      <c r="M41" s="30"/>
      <c r="N41" s="34">
        <v>82.9</v>
      </c>
      <c r="O41" s="30">
        <v>7</v>
      </c>
      <c r="P41" s="31" t="s">
        <v>81</v>
      </c>
      <c r="Q41" s="30">
        <v>4</v>
      </c>
      <c r="R41" s="30"/>
      <c r="S41" s="30"/>
      <c r="T41" s="31" t="s">
        <v>34</v>
      </c>
      <c r="U41" s="31">
        <v>3</v>
      </c>
      <c r="V41" s="30">
        <v>60</v>
      </c>
      <c r="W41" s="30">
        <v>3</v>
      </c>
      <c r="X41" s="76">
        <v>3.5</v>
      </c>
      <c r="Y41" s="31">
        <v>3</v>
      </c>
      <c r="Z41" s="76">
        <v>20.5</v>
      </c>
      <c r="AA41" s="30">
        <v>1</v>
      </c>
      <c r="AB41" s="30"/>
      <c r="AC41" s="30"/>
      <c r="AD41" s="37">
        <v>96.8</v>
      </c>
      <c r="AE41" s="30">
        <v>3</v>
      </c>
      <c r="AF41" s="112">
        <v>29</v>
      </c>
      <c r="AG41" s="91">
        <f t="shared" si="0"/>
        <v>801696.22</v>
      </c>
      <c r="AH41" s="88">
        <v>773636.85</v>
      </c>
      <c r="AI41" s="88">
        <v>28059.37</v>
      </c>
      <c r="AJ41" s="91">
        <f t="shared" si="1"/>
        <v>500667.92</v>
      </c>
      <c r="AK41" s="88">
        <v>398031</v>
      </c>
      <c r="AL41" s="88">
        <v>102636.92</v>
      </c>
      <c r="AM41" s="91">
        <f t="shared" si="2"/>
        <v>1302364.1400000001</v>
      </c>
      <c r="AN41" s="91">
        <f t="shared" si="3"/>
        <v>1171667.8500000001</v>
      </c>
      <c r="AO41" s="91">
        <f t="shared" si="4"/>
        <v>130696.29</v>
      </c>
      <c r="AP41" s="156">
        <v>43766.458333333336</v>
      </c>
      <c r="AQ41" s="80">
        <v>3.5000002868917108</v>
      </c>
      <c r="AR41" s="80">
        <v>20.49999928096052</v>
      </c>
    </row>
    <row r="42" spans="1:44" ht="168.75" x14ac:dyDescent="0.2">
      <c r="A42" s="30">
        <f t="shared" si="5"/>
        <v>28</v>
      </c>
      <c r="B42" s="70" t="s">
        <v>115</v>
      </c>
      <c r="C42" s="31" t="s">
        <v>42</v>
      </c>
      <c r="D42" s="31" t="s">
        <v>28</v>
      </c>
      <c r="E42" s="36">
        <v>43756</v>
      </c>
      <c r="F42" s="35">
        <v>1975</v>
      </c>
      <c r="G42" s="30">
        <v>6</v>
      </c>
      <c r="H42" s="30"/>
      <c r="I42" s="30"/>
      <c r="J42" s="31" t="s">
        <v>53</v>
      </c>
      <c r="K42" s="31">
        <v>2</v>
      </c>
      <c r="L42" s="30"/>
      <c r="M42" s="30"/>
      <c r="N42" s="33">
        <v>67.83</v>
      </c>
      <c r="O42" s="30">
        <v>5</v>
      </c>
      <c r="P42" s="31" t="s">
        <v>81</v>
      </c>
      <c r="Q42" s="30">
        <v>5</v>
      </c>
      <c r="R42" s="31" t="s">
        <v>34</v>
      </c>
      <c r="S42" s="31">
        <v>3</v>
      </c>
      <c r="T42" s="30"/>
      <c r="U42" s="30"/>
      <c r="V42" s="31">
        <v>88</v>
      </c>
      <c r="W42" s="30">
        <v>3</v>
      </c>
      <c r="X42" s="76">
        <v>3.5</v>
      </c>
      <c r="Y42" s="31">
        <v>3</v>
      </c>
      <c r="Z42" s="76">
        <v>20.5</v>
      </c>
      <c r="AA42" s="30">
        <v>1</v>
      </c>
      <c r="AB42" s="30"/>
      <c r="AC42" s="30"/>
      <c r="AD42" s="80">
        <v>95</v>
      </c>
      <c r="AE42" s="30">
        <v>0</v>
      </c>
      <c r="AF42" s="112">
        <v>28</v>
      </c>
      <c r="AG42" s="91">
        <f t="shared" si="0"/>
        <v>1180424.27</v>
      </c>
      <c r="AH42" s="88">
        <v>1139109.42</v>
      </c>
      <c r="AI42" s="88">
        <v>41314.85</v>
      </c>
      <c r="AJ42" s="91">
        <f t="shared" si="1"/>
        <v>1299868.58</v>
      </c>
      <c r="AK42" s="88">
        <v>1033395.52</v>
      </c>
      <c r="AL42" s="88">
        <v>266473.06</v>
      </c>
      <c r="AM42" s="91">
        <f t="shared" si="2"/>
        <v>2480292.85</v>
      </c>
      <c r="AN42" s="91">
        <f t="shared" si="3"/>
        <v>2172504.94</v>
      </c>
      <c r="AO42" s="91">
        <f t="shared" si="4"/>
        <v>307787.90999999997</v>
      </c>
      <c r="AP42" s="143">
        <v>43762.6875</v>
      </c>
      <c r="AQ42" s="80">
        <v>3.5000000465934162</v>
      </c>
      <c r="AR42" s="80">
        <v>20.500000084623938</v>
      </c>
    </row>
    <row r="43" spans="1:44" ht="168.75" x14ac:dyDescent="0.2">
      <c r="A43" s="30">
        <f t="shared" si="5"/>
        <v>29</v>
      </c>
      <c r="B43" s="70" t="s">
        <v>116</v>
      </c>
      <c r="C43" s="31" t="s">
        <v>42</v>
      </c>
      <c r="D43" s="31" t="s">
        <v>28</v>
      </c>
      <c r="E43" s="36">
        <v>43759</v>
      </c>
      <c r="F43" s="35">
        <v>1972</v>
      </c>
      <c r="G43" s="30">
        <v>6</v>
      </c>
      <c r="H43" s="30"/>
      <c r="I43" s="30"/>
      <c r="J43" s="31" t="s">
        <v>53</v>
      </c>
      <c r="K43" s="31">
        <v>2</v>
      </c>
      <c r="L43" s="30"/>
      <c r="M43" s="30"/>
      <c r="N43" s="33">
        <v>67</v>
      </c>
      <c r="O43" s="30">
        <v>5</v>
      </c>
      <c r="P43" s="31" t="s">
        <v>81</v>
      </c>
      <c r="Q43" s="30">
        <v>2</v>
      </c>
      <c r="R43" s="31" t="s">
        <v>34</v>
      </c>
      <c r="S43" s="31">
        <v>3</v>
      </c>
      <c r="T43" s="30"/>
      <c r="U43" s="30"/>
      <c r="V43" s="31">
        <v>60</v>
      </c>
      <c r="W43" s="30">
        <v>3</v>
      </c>
      <c r="X43" s="76">
        <v>3.5</v>
      </c>
      <c r="Y43" s="31">
        <v>3</v>
      </c>
      <c r="Z43" s="76">
        <v>20.5</v>
      </c>
      <c r="AA43" s="30">
        <v>1</v>
      </c>
      <c r="AB43" s="30"/>
      <c r="AC43" s="30"/>
      <c r="AD43" s="80">
        <v>97.2</v>
      </c>
      <c r="AE43" s="30">
        <v>3</v>
      </c>
      <c r="AF43" s="112">
        <v>28</v>
      </c>
      <c r="AG43" s="91">
        <f t="shared" si="0"/>
        <v>1354756.24</v>
      </c>
      <c r="AH43" s="88">
        <v>1307339.77</v>
      </c>
      <c r="AI43" s="88">
        <v>47416.47</v>
      </c>
      <c r="AJ43" s="91">
        <f t="shared" si="1"/>
        <v>886353.3600000001</v>
      </c>
      <c r="AK43" s="88">
        <v>704650.92</v>
      </c>
      <c r="AL43" s="88">
        <v>181702.44</v>
      </c>
      <c r="AM43" s="91">
        <f t="shared" si="2"/>
        <v>2241109.6</v>
      </c>
      <c r="AN43" s="91">
        <f t="shared" si="3"/>
        <v>2011990.69</v>
      </c>
      <c r="AO43" s="91">
        <f t="shared" si="4"/>
        <v>229118.91</v>
      </c>
      <c r="AP43" s="143">
        <v>43762.6875</v>
      </c>
      <c r="AQ43" s="80">
        <v>3.5000001181024274</v>
      </c>
      <c r="AR43" s="80">
        <v>20.50000013538618</v>
      </c>
    </row>
    <row r="44" spans="1:44" ht="93.75" x14ac:dyDescent="0.2">
      <c r="A44" s="7">
        <v>1</v>
      </c>
      <c r="B44" s="46" t="s">
        <v>123</v>
      </c>
      <c r="C44" s="7" t="s">
        <v>2</v>
      </c>
      <c r="D44" s="7" t="s">
        <v>57</v>
      </c>
      <c r="E44" s="11">
        <v>43736</v>
      </c>
      <c r="F44" s="7">
        <v>1982</v>
      </c>
      <c r="G44" s="7">
        <v>6</v>
      </c>
      <c r="H44" s="7" t="s">
        <v>44</v>
      </c>
      <c r="I44" s="7">
        <v>0</v>
      </c>
      <c r="J44" s="7" t="s">
        <v>45</v>
      </c>
      <c r="K44" s="7">
        <v>2</v>
      </c>
      <c r="L44" s="7" t="s">
        <v>124</v>
      </c>
      <c r="M44" s="7">
        <v>0</v>
      </c>
      <c r="N44" s="38">
        <v>97.3</v>
      </c>
      <c r="O44" s="7">
        <v>8</v>
      </c>
      <c r="P44" s="7" t="s">
        <v>125</v>
      </c>
      <c r="Q44" s="7">
        <v>8</v>
      </c>
      <c r="R44" s="7" t="s">
        <v>46</v>
      </c>
      <c r="S44" s="7">
        <v>3</v>
      </c>
      <c r="T44" s="7" t="s">
        <v>44</v>
      </c>
      <c r="U44" s="7">
        <v>0</v>
      </c>
      <c r="V44" s="7">
        <v>350</v>
      </c>
      <c r="W44" s="7">
        <v>7</v>
      </c>
      <c r="X44" s="39">
        <v>4</v>
      </c>
      <c r="Y44" s="7">
        <v>3</v>
      </c>
      <c r="Z44" s="39">
        <v>22</v>
      </c>
      <c r="AA44" s="7">
        <v>1</v>
      </c>
      <c r="AB44" s="7"/>
      <c r="AC44" s="7"/>
      <c r="AD44" s="9">
        <v>98</v>
      </c>
      <c r="AE44" s="7">
        <v>3</v>
      </c>
      <c r="AF44" s="111">
        <v>41</v>
      </c>
      <c r="AG44" s="10">
        <f t="shared" si="0"/>
        <v>914451.33000000007</v>
      </c>
      <c r="AH44" s="28">
        <v>877873.28</v>
      </c>
      <c r="AI44" s="10">
        <v>36578.050000000003</v>
      </c>
      <c r="AJ44" s="10">
        <f t="shared" si="1"/>
        <v>92164.800000000003</v>
      </c>
      <c r="AK44" s="28">
        <v>71888.55</v>
      </c>
      <c r="AL44" s="10">
        <v>20276.25</v>
      </c>
      <c r="AM44" s="10">
        <f t="shared" si="2"/>
        <v>1006616.1300000001</v>
      </c>
      <c r="AN44" s="10">
        <f t="shared" si="3"/>
        <v>949761.83000000007</v>
      </c>
      <c r="AO44" s="10">
        <f t="shared" si="4"/>
        <v>56854.3</v>
      </c>
      <c r="AP44" s="138">
        <v>43760.378472222219</v>
      </c>
      <c r="AQ44" s="82">
        <v>3.9999996500633883</v>
      </c>
      <c r="AR44" s="82">
        <v>21.999993489922399</v>
      </c>
    </row>
    <row r="45" spans="1:44" ht="56.25" x14ac:dyDescent="0.2">
      <c r="A45" s="8">
        <v>2</v>
      </c>
      <c r="B45" s="46" t="s">
        <v>134</v>
      </c>
      <c r="C45" s="7" t="s">
        <v>2</v>
      </c>
      <c r="D45" s="7" t="s">
        <v>57</v>
      </c>
      <c r="E45" s="11">
        <v>43733</v>
      </c>
      <c r="F45" s="7">
        <v>1982</v>
      </c>
      <c r="G45" s="7">
        <v>6</v>
      </c>
      <c r="H45" s="7" t="s">
        <v>44</v>
      </c>
      <c r="I45" s="7">
        <v>0</v>
      </c>
      <c r="J45" s="7" t="s">
        <v>45</v>
      </c>
      <c r="K45" s="7">
        <v>2</v>
      </c>
      <c r="L45" s="7" t="s">
        <v>124</v>
      </c>
      <c r="M45" s="7" t="s">
        <v>124</v>
      </c>
      <c r="N45" s="38">
        <v>77.47</v>
      </c>
      <c r="O45" s="7">
        <v>6</v>
      </c>
      <c r="P45" s="7" t="s">
        <v>47</v>
      </c>
      <c r="Q45" s="7">
        <v>9</v>
      </c>
      <c r="R45" s="7" t="s">
        <v>46</v>
      </c>
      <c r="S45" s="7">
        <v>3</v>
      </c>
      <c r="T45" s="7" t="s">
        <v>44</v>
      </c>
      <c r="U45" s="7">
        <v>0</v>
      </c>
      <c r="V45" s="7">
        <v>350</v>
      </c>
      <c r="W45" s="7">
        <v>7</v>
      </c>
      <c r="X45" s="39">
        <v>4</v>
      </c>
      <c r="Y45" s="7">
        <v>3</v>
      </c>
      <c r="Z45" s="39">
        <v>22</v>
      </c>
      <c r="AA45" s="7">
        <v>1</v>
      </c>
      <c r="AB45" s="7"/>
      <c r="AC45" s="7"/>
      <c r="AD45" s="9">
        <v>98</v>
      </c>
      <c r="AE45" s="7">
        <v>3</v>
      </c>
      <c r="AF45" s="111">
        <v>40</v>
      </c>
      <c r="AG45" s="10">
        <f t="shared" si="0"/>
        <v>988678.27</v>
      </c>
      <c r="AH45" s="28">
        <v>949131.14</v>
      </c>
      <c r="AI45" s="10">
        <v>39547.129999999997</v>
      </c>
      <c r="AJ45" s="10">
        <f t="shared" si="1"/>
        <v>236431.2</v>
      </c>
      <c r="AK45" s="28">
        <v>184416.34</v>
      </c>
      <c r="AL45" s="10">
        <v>52014.86</v>
      </c>
      <c r="AM45" s="10">
        <f t="shared" si="2"/>
        <v>1225109.47</v>
      </c>
      <c r="AN45" s="10">
        <f t="shared" si="3"/>
        <v>1133547.48</v>
      </c>
      <c r="AO45" s="10">
        <f t="shared" si="4"/>
        <v>91561.989999999991</v>
      </c>
      <c r="AP45" s="138">
        <v>43760.378472222219</v>
      </c>
      <c r="AQ45" s="82">
        <v>3.9999999190838893</v>
      </c>
      <c r="AR45" s="82">
        <v>21.999998308175908</v>
      </c>
    </row>
    <row r="46" spans="1:44" ht="93.75" x14ac:dyDescent="0.2">
      <c r="A46" s="7">
        <v>3</v>
      </c>
      <c r="B46" s="46" t="s">
        <v>141</v>
      </c>
      <c r="C46" s="7" t="s">
        <v>2</v>
      </c>
      <c r="D46" s="7" t="s">
        <v>55</v>
      </c>
      <c r="E46" s="11">
        <v>43759</v>
      </c>
      <c r="F46" s="7">
        <v>1970</v>
      </c>
      <c r="G46" s="7">
        <v>6</v>
      </c>
      <c r="H46" s="7" t="s">
        <v>44</v>
      </c>
      <c r="I46" s="7">
        <v>0</v>
      </c>
      <c r="J46" s="7" t="s">
        <v>44</v>
      </c>
      <c r="K46" s="7">
        <v>0</v>
      </c>
      <c r="L46" s="7" t="s">
        <v>45</v>
      </c>
      <c r="M46" s="7">
        <v>1</v>
      </c>
      <c r="N46" s="38">
        <v>84.9</v>
      </c>
      <c r="O46" s="7">
        <v>7</v>
      </c>
      <c r="P46" s="7" t="s">
        <v>142</v>
      </c>
      <c r="Q46" s="7">
        <v>10</v>
      </c>
      <c r="R46" s="7" t="s">
        <v>46</v>
      </c>
      <c r="S46" s="7">
        <v>3</v>
      </c>
      <c r="T46" s="7" t="s">
        <v>44</v>
      </c>
      <c r="U46" s="7">
        <v>0</v>
      </c>
      <c r="V46" s="7">
        <v>250</v>
      </c>
      <c r="W46" s="7">
        <v>7</v>
      </c>
      <c r="X46" s="39">
        <v>3.1</v>
      </c>
      <c r="Y46" s="7">
        <v>3</v>
      </c>
      <c r="Z46" s="39" t="s">
        <v>124</v>
      </c>
      <c r="AA46" s="7">
        <v>0</v>
      </c>
      <c r="AB46" s="7"/>
      <c r="AC46" s="7"/>
      <c r="AD46" s="9">
        <v>95.6</v>
      </c>
      <c r="AE46" s="7">
        <v>3</v>
      </c>
      <c r="AF46" s="111">
        <v>40</v>
      </c>
      <c r="AG46" s="10">
        <f t="shared" si="0"/>
        <v>2284457.36</v>
      </c>
      <c r="AH46" s="28">
        <v>2213639.19</v>
      </c>
      <c r="AI46" s="10">
        <v>70818.17</v>
      </c>
      <c r="AJ46" s="10">
        <f t="shared" si="1"/>
        <v>0</v>
      </c>
      <c r="AK46" s="28">
        <v>0</v>
      </c>
      <c r="AL46" s="10">
        <v>0</v>
      </c>
      <c r="AM46" s="10">
        <f t="shared" si="2"/>
        <v>2284457.36</v>
      </c>
      <c r="AN46" s="10">
        <f t="shared" si="3"/>
        <v>2213639.19</v>
      </c>
      <c r="AO46" s="10">
        <f t="shared" si="4"/>
        <v>70818.17</v>
      </c>
      <c r="AP46" s="139">
        <v>43760.381944444445</v>
      </c>
      <c r="AQ46" s="82">
        <v>3.4999990960092422</v>
      </c>
      <c r="AR46" s="82">
        <v>20.499999063739132</v>
      </c>
    </row>
    <row r="47" spans="1:44" ht="131.25" x14ac:dyDescent="0.2">
      <c r="A47" s="7">
        <v>4</v>
      </c>
      <c r="B47" s="73" t="s">
        <v>151</v>
      </c>
      <c r="C47" s="7" t="s">
        <v>2</v>
      </c>
      <c r="D47" s="7" t="s">
        <v>55</v>
      </c>
      <c r="E47" s="11">
        <v>43357</v>
      </c>
      <c r="F47" s="7">
        <v>1974</v>
      </c>
      <c r="G47" s="7">
        <v>6</v>
      </c>
      <c r="H47" s="7" t="s">
        <v>44</v>
      </c>
      <c r="I47" s="7">
        <v>0</v>
      </c>
      <c r="J47" s="7" t="s">
        <v>45</v>
      </c>
      <c r="K47" s="7">
        <v>2</v>
      </c>
      <c r="L47" s="7"/>
      <c r="M47" s="7"/>
      <c r="N47" s="38" t="s">
        <v>265</v>
      </c>
      <c r="O47" s="7">
        <v>6</v>
      </c>
      <c r="P47" s="7" t="s">
        <v>120</v>
      </c>
      <c r="Q47" s="7">
        <v>10</v>
      </c>
      <c r="R47" s="7" t="s">
        <v>46</v>
      </c>
      <c r="S47" s="7">
        <v>3</v>
      </c>
      <c r="T47" s="7" t="s">
        <v>44</v>
      </c>
      <c r="U47" s="7">
        <v>0</v>
      </c>
      <c r="V47" s="7">
        <v>205</v>
      </c>
      <c r="W47" s="7">
        <v>7</v>
      </c>
      <c r="X47" s="39">
        <v>3.1</v>
      </c>
      <c r="Y47" s="7">
        <v>3</v>
      </c>
      <c r="Z47" s="39"/>
      <c r="AA47" s="7">
        <v>0</v>
      </c>
      <c r="AB47" s="7"/>
      <c r="AC47" s="7"/>
      <c r="AD47" s="9">
        <v>95.6</v>
      </c>
      <c r="AE47" s="7">
        <v>3</v>
      </c>
      <c r="AF47" s="111">
        <v>40</v>
      </c>
      <c r="AG47" s="10">
        <f t="shared" si="0"/>
        <v>586658.9800000001</v>
      </c>
      <c r="AH47" s="28">
        <v>568472.56000000006</v>
      </c>
      <c r="AI47" s="10">
        <v>18186.419999999998</v>
      </c>
      <c r="AJ47" s="10">
        <f t="shared" si="1"/>
        <v>0</v>
      </c>
      <c r="AK47" s="28">
        <v>0</v>
      </c>
      <c r="AL47" s="10">
        <v>0</v>
      </c>
      <c r="AM47" s="10">
        <f t="shared" si="2"/>
        <v>586658.9800000001</v>
      </c>
      <c r="AN47" s="10">
        <f t="shared" si="3"/>
        <v>568472.56000000006</v>
      </c>
      <c r="AO47" s="10">
        <f t="shared" si="4"/>
        <v>18186.419999999998</v>
      </c>
      <c r="AP47" s="140">
        <v>43760.381944444445</v>
      </c>
      <c r="AQ47" s="82">
        <v>3.4999987567427242</v>
      </c>
      <c r="AR47" s="82">
        <v>20.499999906527393</v>
      </c>
    </row>
    <row r="48" spans="1:44" ht="131.25" x14ac:dyDescent="0.2">
      <c r="A48" s="8">
        <v>5</v>
      </c>
      <c r="B48" s="72" t="s">
        <v>132</v>
      </c>
      <c r="C48" s="7" t="s">
        <v>2</v>
      </c>
      <c r="D48" s="7" t="s">
        <v>28</v>
      </c>
      <c r="E48" s="11">
        <v>43754</v>
      </c>
      <c r="F48" s="7">
        <v>1992</v>
      </c>
      <c r="G48" s="7">
        <v>5</v>
      </c>
      <c r="H48" s="7" t="s">
        <v>44</v>
      </c>
      <c r="I48" s="7">
        <v>0</v>
      </c>
      <c r="J48" s="7" t="s">
        <v>45</v>
      </c>
      <c r="K48" s="7">
        <v>2</v>
      </c>
      <c r="L48" s="7"/>
      <c r="M48" s="7"/>
      <c r="N48" s="38">
        <v>72.98</v>
      </c>
      <c r="O48" s="7">
        <v>6</v>
      </c>
      <c r="P48" s="7" t="s">
        <v>120</v>
      </c>
      <c r="Q48" s="7">
        <v>8</v>
      </c>
      <c r="R48" s="7" t="s">
        <v>46</v>
      </c>
      <c r="S48" s="7">
        <v>3</v>
      </c>
      <c r="T48" s="7" t="s">
        <v>44</v>
      </c>
      <c r="U48" s="7">
        <v>0</v>
      </c>
      <c r="V48" s="7">
        <v>230</v>
      </c>
      <c r="W48" s="7">
        <v>7</v>
      </c>
      <c r="X48" s="39">
        <v>3.5</v>
      </c>
      <c r="Y48" s="7">
        <v>3</v>
      </c>
      <c r="Z48" s="39">
        <v>20.5</v>
      </c>
      <c r="AA48" s="7">
        <v>1</v>
      </c>
      <c r="AB48" s="7"/>
      <c r="AC48" s="7"/>
      <c r="AD48" s="9">
        <v>99.9</v>
      </c>
      <c r="AE48" s="7">
        <v>3</v>
      </c>
      <c r="AF48" s="111">
        <v>38</v>
      </c>
      <c r="AG48" s="10">
        <f t="shared" si="0"/>
        <v>546088.53999999992</v>
      </c>
      <c r="AH48" s="28">
        <v>526975.44999999995</v>
      </c>
      <c r="AI48" s="10">
        <v>19113.09</v>
      </c>
      <c r="AJ48" s="10">
        <f t="shared" si="1"/>
        <v>913807.22</v>
      </c>
      <c r="AK48" s="28">
        <v>726476.74</v>
      </c>
      <c r="AL48" s="10">
        <v>187330.48</v>
      </c>
      <c r="AM48" s="10">
        <f t="shared" si="2"/>
        <v>1459895.76</v>
      </c>
      <c r="AN48" s="10">
        <f t="shared" si="3"/>
        <v>1253452.19</v>
      </c>
      <c r="AO48" s="10">
        <f t="shared" si="4"/>
        <v>206443.57</v>
      </c>
      <c r="AP48" s="138">
        <v>43760.385416666664</v>
      </c>
      <c r="AQ48" s="82">
        <v>3.0999996428035761</v>
      </c>
      <c r="AR48" s="82">
        <v>0</v>
      </c>
    </row>
    <row r="49" spans="1:44" ht="131.25" x14ac:dyDescent="0.2">
      <c r="A49" s="7">
        <v>6</v>
      </c>
      <c r="B49" s="73" t="s">
        <v>150</v>
      </c>
      <c r="C49" s="7" t="s">
        <v>2</v>
      </c>
      <c r="D49" s="7" t="s">
        <v>55</v>
      </c>
      <c r="E49" s="11">
        <v>43759</v>
      </c>
      <c r="F49" s="7">
        <v>1979</v>
      </c>
      <c r="G49" s="7">
        <v>6</v>
      </c>
      <c r="H49" s="7" t="s">
        <v>44</v>
      </c>
      <c r="I49" s="7">
        <v>0</v>
      </c>
      <c r="J49" s="7" t="s">
        <v>45</v>
      </c>
      <c r="K49" s="7">
        <v>2</v>
      </c>
      <c r="L49" s="7"/>
      <c r="M49" s="7"/>
      <c r="N49" s="38">
        <v>70.5</v>
      </c>
      <c r="O49" s="7">
        <v>6</v>
      </c>
      <c r="P49" s="7" t="s">
        <v>120</v>
      </c>
      <c r="Q49" s="7">
        <v>10</v>
      </c>
      <c r="R49" s="7" t="s">
        <v>46</v>
      </c>
      <c r="S49" s="7">
        <v>3</v>
      </c>
      <c r="T49" s="7" t="s">
        <v>44</v>
      </c>
      <c r="U49" s="7">
        <v>0</v>
      </c>
      <c r="V49" s="7">
        <v>215</v>
      </c>
      <c r="W49" s="7">
        <v>7</v>
      </c>
      <c r="X49" s="39">
        <v>2.1</v>
      </c>
      <c r="Y49" s="7">
        <v>0</v>
      </c>
      <c r="Z49" s="39" t="s">
        <v>124</v>
      </c>
      <c r="AA49" s="7">
        <v>0</v>
      </c>
      <c r="AB49" s="7"/>
      <c r="AC49" s="7"/>
      <c r="AD49" s="9">
        <v>96.8</v>
      </c>
      <c r="AE49" s="7">
        <v>3</v>
      </c>
      <c r="AF49" s="111">
        <v>37</v>
      </c>
      <c r="AG49" s="10">
        <f t="shared" si="0"/>
        <v>3200919.43</v>
      </c>
      <c r="AH49" s="28">
        <v>3133700.12</v>
      </c>
      <c r="AI49" s="10">
        <v>67219.31</v>
      </c>
      <c r="AJ49" s="10">
        <f t="shared" si="1"/>
        <v>0</v>
      </c>
      <c r="AK49" s="28">
        <v>0</v>
      </c>
      <c r="AL49" s="28">
        <v>0</v>
      </c>
      <c r="AM49" s="10">
        <f t="shared" si="2"/>
        <v>3200919.43</v>
      </c>
      <c r="AN49" s="10">
        <f t="shared" si="3"/>
        <v>3133700.12</v>
      </c>
      <c r="AO49" s="10">
        <f t="shared" si="4"/>
        <v>67219.31</v>
      </c>
      <c r="AP49" s="140">
        <v>43760.381944444445</v>
      </c>
      <c r="AQ49" s="82">
        <v>2.1000000615448164</v>
      </c>
      <c r="AR49" s="82" t="e">
        <v>#DIV/0!</v>
      </c>
    </row>
    <row r="50" spans="1:44" ht="131.25" x14ac:dyDescent="0.2">
      <c r="A50" s="7">
        <v>7</v>
      </c>
      <c r="B50" s="6" t="s">
        <v>119</v>
      </c>
      <c r="C50" s="7" t="s">
        <v>2</v>
      </c>
      <c r="D50" s="7" t="s">
        <v>28</v>
      </c>
      <c r="E50" s="11">
        <v>43751</v>
      </c>
      <c r="F50" s="7">
        <v>1966</v>
      </c>
      <c r="G50" s="7">
        <v>6</v>
      </c>
      <c r="H50" s="7" t="s">
        <v>44</v>
      </c>
      <c r="I50" s="7">
        <v>0</v>
      </c>
      <c r="J50" s="7" t="s">
        <v>45</v>
      </c>
      <c r="K50" s="7">
        <v>2</v>
      </c>
      <c r="L50" s="7"/>
      <c r="M50" s="7"/>
      <c r="N50" s="38">
        <v>97.15</v>
      </c>
      <c r="O50" s="7">
        <v>8</v>
      </c>
      <c r="P50" s="7" t="s">
        <v>120</v>
      </c>
      <c r="Q50" s="7">
        <v>4</v>
      </c>
      <c r="R50" s="7" t="s">
        <v>46</v>
      </c>
      <c r="S50" s="7">
        <v>3</v>
      </c>
      <c r="T50" s="7" t="s">
        <v>44</v>
      </c>
      <c r="U50" s="7">
        <v>0</v>
      </c>
      <c r="V50" s="7">
        <v>220</v>
      </c>
      <c r="W50" s="7">
        <v>7</v>
      </c>
      <c r="X50" s="39">
        <v>3.5</v>
      </c>
      <c r="Y50" s="7">
        <v>3</v>
      </c>
      <c r="Z50" s="39">
        <v>20.5</v>
      </c>
      <c r="AA50" s="7">
        <v>1</v>
      </c>
      <c r="AB50" s="7"/>
      <c r="AC50" s="7"/>
      <c r="AD50" s="9">
        <v>99.9</v>
      </c>
      <c r="AE50" s="7">
        <v>3</v>
      </c>
      <c r="AF50" s="111">
        <v>37</v>
      </c>
      <c r="AG50" s="10">
        <f t="shared" si="0"/>
        <v>152710.31</v>
      </c>
      <c r="AH50" s="28">
        <v>147365.45000000001</v>
      </c>
      <c r="AI50" s="10">
        <v>5344.86</v>
      </c>
      <c r="AJ50" s="10">
        <f t="shared" si="1"/>
        <v>163721.97999999998</v>
      </c>
      <c r="AK50" s="28">
        <v>130158.98</v>
      </c>
      <c r="AL50" s="10">
        <v>33563</v>
      </c>
      <c r="AM50" s="10">
        <f t="shared" si="2"/>
        <v>316432.28999999998</v>
      </c>
      <c r="AN50" s="10">
        <f t="shared" si="3"/>
        <v>277524.43</v>
      </c>
      <c r="AO50" s="10">
        <f t="shared" si="4"/>
        <v>38907.86</v>
      </c>
      <c r="AP50" s="138">
        <v>43760.385416666664</v>
      </c>
      <c r="AQ50" s="82">
        <v>3.4999994433905606</v>
      </c>
      <c r="AR50" s="82">
        <v>20.499996396329927</v>
      </c>
    </row>
    <row r="51" spans="1:44" ht="112.5" x14ac:dyDescent="0.2">
      <c r="A51" s="7">
        <v>8</v>
      </c>
      <c r="B51" s="46" t="s">
        <v>147</v>
      </c>
      <c r="C51" s="7" t="s">
        <v>2</v>
      </c>
      <c r="D51" s="7" t="s">
        <v>37</v>
      </c>
      <c r="E51" s="11">
        <v>43749</v>
      </c>
      <c r="F51" s="7">
        <v>1970</v>
      </c>
      <c r="G51" s="7">
        <v>6</v>
      </c>
      <c r="H51" s="7" t="s">
        <v>44</v>
      </c>
      <c r="I51" s="7">
        <v>0</v>
      </c>
      <c r="J51" s="40" t="s">
        <v>45</v>
      </c>
      <c r="K51" s="7">
        <v>2</v>
      </c>
      <c r="L51" s="7"/>
      <c r="M51" s="7"/>
      <c r="N51" s="38">
        <v>67.03</v>
      </c>
      <c r="O51" s="7">
        <v>5</v>
      </c>
      <c r="P51" s="7" t="s">
        <v>148</v>
      </c>
      <c r="Q51" s="7">
        <v>10</v>
      </c>
      <c r="R51" s="7" t="s">
        <v>46</v>
      </c>
      <c r="S51" s="7">
        <v>3</v>
      </c>
      <c r="T51" s="7" t="s">
        <v>44</v>
      </c>
      <c r="U51" s="7">
        <v>0</v>
      </c>
      <c r="V51" s="7">
        <v>250</v>
      </c>
      <c r="W51" s="7">
        <v>7</v>
      </c>
      <c r="X51" s="39">
        <v>2</v>
      </c>
      <c r="Y51" s="7">
        <v>0</v>
      </c>
      <c r="Z51" s="39">
        <v>20</v>
      </c>
      <c r="AA51" s="7">
        <v>0</v>
      </c>
      <c r="AB51" s="7"/>
      <c r="AC51" s="7"/>
      <c r="AD51" s="9">
        <v>99.7</v>
      </c>
      <c r="AE51" s="7">
        <v>3</v>
      </c>
      <c r="AF51" s="111">
        <v>36</v>
      </c>
      <c r="AG51" s="10">
        <f t="shared" si="0"/>
        <v>77770.45</v>
      </c>
      <c r="AH51" s="28">
        <v>76215.05</v>
      </c>
      <c r="AI51" s="10">
        <v>1555.4</v>
      </c>
      <c r="AJ51" s="10">
        <f t="shared" si="1"/>
        <v>441834.64999999997</v>
      </c>
      <c r="AK51" s="28">
        <v>353467.72</v>
      </c>
      <c r="AL51" s="10">
        <v>88366.93</v>
      </c>
      <c r="AM51" s="10">
        <f t="shared" si="2"/>
        <v>519605.1</v>
      </c>
      <c r="AN51" s="10">
        <f t="shared" si="3"/>
        <v>429682.76999999996</v>
      </c>
      <c r="AO51" s="10">
        <f t="shared" si="4"/>
        <v>89922.329999999987</v>
      </c>
      <c r="AP51" s="138">
        <v>43760.375</v>
      </c>
      <c r="AQ51" s="82">
        <v>2.0999999766274531</v>
      </c>
      <c r="AR51" s="82">
        <v>0</v>
      </c>
    </row>
    <row r="52" spans="1:44" ht="93.75" x14ac:dyDescent="0.2">
      <c r="A52" s="7">
        <v>9</v>
      </c>
      <c r="B52" s="73" t="s">
        <v>149</v>
      </c>
      <c r="C52" s="7" t="s">
        <v>2</v>
      </c>
      <c r="D52" s="7" t="s">
        <v>55</v>
      </c>
      <c r="E52" s="11">
        <v>43758</v>
      </c>
      <c r="F52" s="7">
        <v>1991</v>
      </c>
      <c r="G52" s="7">
        <v>5</v>
      </c>
      <c r="H52" s="7" t="s">
        <v>44</v>
      </c>
      <c r="I52" s="7">
        <v>0</v>
      </c>
      <c r="J52" s="7" t="s">
        <v>45</v>
      </c>
      <c r="K52" s="7">
        <v>2</v>
      </c>
      <c r="L52" s="7"/>
      <c r="M52" s="7"/>
      <c r="N52" s="38">
        <v>73.099999999999994</v>
      </c>
      <c r="O52" s="7">
        <v>6</v>
      </c>
      <c r="P52" s="7" t="s">
        <v>142</v>
      </c>
      <c r="Q52" s="7">
        <v>10</v>
      </c>
      <c r="R52" s="7" t="s">
        <v>46</v>
      </c>
      <c r="S52" s="7">
        <v>3</v>
      </c>
      <c r="T52" s="7" t="s">
        <v>44</v>
      </c>
      <c r="U52" s="7">
        <v>0</v>
      </c>
      <c r="V52" s="7">
        <v>250</v>
      </c>
      <c r="W52" s="7">
        <v>7</v>
      </c>
      <c r="X52" s="39">
        <v>2.1</v>
      </c>
      <c r="Y52" s="7">
        <v>0</v>
      </c>
      <c r="Z52" s="39" t="s">
        <v>124</v>
      </c>
      <c r="AA52" s="7">
        <v>0</v>
      </c>
      <c r="AB52" s="7"/>
      <c r="AC52" s="7"/>
      <c r="AD52" s="9" t="s">
        <v>135</v>
      </c>
      <c r="AE52" s="7">
        <v>3</v>
      </c>
      <c r="AF52" s="111">
        <v>36</v>
      </c>
      <c r="AG52" s="10">
        <f t="shared" si="0"/>
        <v>1197986.68</v>
      </c>
      <c r="AH52" s="28">
        <v>1172828.96</v>
      </c>
      <c r="AI52" s="10">
        <v>25157.72</v>
      </c>
      <c r="AJ52" s="10">
        <f t="shared" si="1"/>
        <v>0</v>
      </c>
      <c r="AK52" s="28">
        <v>0</v>
      </c>
      <c r="AL52" s="10">
        <v>0</v>
      </c>
      <c r="AM52" s="10">
        <f t="shared" si="2"/>
        <v>1197986.68</v>
      </c>
      <c r="AN52" s="10">
        <f t="shared" si="3"/>
        <v>1172828.96</v>
      </c>
      <c r="AO52" s="10">
        <f t="shared" si="4"/>
        <v>25157.72</v>
      </c>
      <c r="AP52" s="139">
        <v>43760.381944444445</v>
      </c>
      <c r="AQ52" s="82">
        <v>0</v>
      </c>
      <c r="AR52" s="82">
        <v>25</v>
      </c>
    </row>
    <row r="53" spans="1:44" ht="131.25" x14ac:dyDescent="0.2">
      <c r="A53" s="7">
        <v>10</v>
      </c>
      <c r="B53" s="46" t="s">
        <v>143</v>
      </c>
      <c r="C53" s="7" t="s">
        <v>2</v>
      </c>
      <c r="D53" s="7" t="s">
        <v>28</v>
      </c>
      <c r="E53" s="11">
        <v>43754</v>
      </c>
      <c r="F53" s="7">
        <v>1966</v>
      </c>
      <c r="G53" s="7">
        <v>6</v>
      </c>
      <c r="H53" s="7" t="s">
        <v>44</v>
      </c>
      <c r="I53" s="100">
        <v>0</v>
      </c>
      <c r="J53" s="7" t="s">
        <v>45</v>
      </c>
      <c r="K53" s="7">
        <v>2</v>
      </c>
      <c r="L53" s="100"/>
      <c r="M53" s="7"/>
      <c r="N53" s="38">
        <v>66.87</v>
      </c>
      <c r="O53" s="7">
        <v>5</v>
      </c>
      <c r="P53" s="7" t="s">
        <v>120</v>
      </c>
      <c r="Q53" s="7">
        <v>8</v>
      </c>
      <c r="R53" s="11" t="s">
        <v>46</v>
      </c>
      <c r="S53" s="7">
        <v>3</v>
      </c>
      <c r="T53" s="7" t="s">
        <v>44</v>
      </c>
      <c r="U53" s="100">
        <v>0</v>
      </c>
      <c r="V53" s="7">
        <v>101</v>
      </c>
      <c r="W53" s="100">
        <v>4</v>
      </c>
      <c r="X53" s="39">
        <v>3.5</v>
      </c>
      <c r="Y53" s="7">
        <v>3</v>
      </c>
      <c r="Z53" s="39">
        <v>20.5</v>
      </c>
      <c r="AA53" s="7">
        <v>1</v>
      </c>
      <c r="AB53" s="7"/>
      <c r="AC53" s="100"/>
      <c r="AD53" s="9">
        <v>99.9</v>
      </c>
      <c r="AE53" s="7">
        <v>3</v>
      </c>
      <c r="AF53" s="111">
        <v>35</v>
      </c>
      <c r="AG53" s="10">
        <f t="shared" si="0"/>
        <v>982131.23</v>
      </c>
      <c r="AH53" s="28">
        <v>947756.64</v>
      </c>
      <c r="AI53" s="103">
        <v>34374.589999999997</v>
      </c>
      <c r="AJ53" s="10">
        <f t="shared" si="1"/>
        <v>257238.49</v>
      </c>
      <c r="AK53" s="28">
        <v>204504.6</v>
      </c>
      <c r="AL53" s="103">
        <v>52733.89</v>
      </c>
      <c r="AM53" s="10">
        <f t="shared" si="2"/>
        <v>1239369.72</v>
      </c>
      <c r="AN53" s="10">
        <f t="shared" si="3"/>
        <v>1152261.24</v>
      </c>
      <c r="AO53" s="10">
        <f t="shared" si="4"/>
        <v>87108.479999999996</v>
      </c>
      <c r="AP53" s="138">
        <v>43760.385416666664</v>
      </c>
      <c r="AQ53" s="82">
        <v>3.4999996894508687</v>
      </c>
      <c r="AR53" s="82">
        <v>20.499999825065061</v>
      </c>
    </row>
    <row r="54" spans="1:44" ht="131.25" x14ac:dyDescent="0.2">
      <c r="A54" s="7">
        <v>11</v>
      </c>
      <c r="B54" s="46" t="s">
        <v>121</v>
      </c>
      <c r="C54" s="7" t="s">
        <v>2</v>
      </c>
      <c r="D54" s="7" t="s">
        <v>28</v>
      </c>
      <c r="E54" s="11">
        <v>42940</v>
      </c>
      <c r="F54" s="7">
        <v>1970</v>
      </c>
      <c r="G54" s="7">
        <v>6</v>
      </c>
      <c r="H54" s="7" t="s">
        <v>44</v>
      </c>
      <c r="I54" s="7">
        <v>0</v>
      </c>
      <c r="J54" s="7" t="s">
        <v>45</v>
      </c>
      <c r="K54" s="7">
        <v>2</v>
      </c>
      <c r="L54" s="7"/>
      <c r="M54" s="7"/>
      <c r="N54" s="38">
        <v>81.33</v>
      </c>
      <c r="O54" s="7">
        <v>7</v>
      </c>
      <c r="P54" s="7" t="s">
        <v>120</v>
      </c>
      <c r="Q54" s="7">
        <v>3</v>
      </c>
      <c r="R54" s="7" t="s">
        <v>46</v>
      </c>
      <c r="S54" s="7">
        <v>3</v>
      </c>
      <c r="T54" s="7" t="s">
        <v>44</v>
      </c>
      <c r="U54" s="7">
        <v>0</v>
      </c>
      <c r="V54" s="7">
        <v>220</v>
      </c>
      <c r="W54" s="7">
        <v>7</v>
      </c>
      <c r="X54" s="39">
        <v>3.5</v>
      </c>
      <c r="Y54" s="7">
        <v>3</v>
      </c>
      <c r="Z54" s="39">
        <v>20.5</v>
      </c>
      <c r="AA54" s="7">
        <v>1</v>
      </c>
      <c r="AB54" s="7"/>
      <c r="AC54" s="7"/>
      <c r="AD54" s="9">
        <v>99.9</v>
      </c>
      <c r="AE54" s="7">
        <v>3</v>
      </c>
      <c r="AF54" s="111">
        <v>35</v>
      </c>
      <c r="AG54" s="10">
        <f t="shared" si="0"/>
        <v>962838.35</v>
      </c>
      <c r="AH54" s="28">
        <v>929139.01</v>
      </c>
      <c r="AI54" s="10">
        <v>33699.339999999997</v>
      </c>
      <c r="AJ54" s="10">
        <f t="shared" si="1"/>
        <v>554790.9</v>
      </c>
      <c r="AK54" s="28">
        <v>441058.77</v>
      </c>
      <c r="AL54" s="10">
        <v>113732.13</v>
      </c>
      <c r="AM54" s="10">
        <f t="shared" si="2"/>
        <v>1517629.25</v>
      </c>
      <c r="AN54" s="10">
        <f t="shared" si="3"/>
        <v>1370197.78</v>
      </c>
      <c r="AO54" s="10">
        <f t="shared" si="4"/>
        <v>147431.47</v>
      </c>
      <c r="AP54" s="138">
        <v>43760.385416666664</v>
      </c>
      <c r="AQ54" s="82">
        <v>3.4999997663159137</v>
      </c>
      <c r="AR54" s="82">
        <v>20.499999188883596</v>
      </c>
    </row>
    <row r="55" spans="1:44" ht="131.25" x14ac:dyDescent="0.2">
      <c r="A55" s="7">
        <v>12</v>
      </c>
      <c r="B55" s="46" t="s">
        <v>152</v>
      </c>
      <c r="C55" s="7" t="s">
        <v>2</v>
      </c>
      <c r="D55" s="7" t="s">
        <v>28</v>
      </c>
      <c r="E55" s="11">
        <v>43753</v>
      </c>
      <c r="F55" s="7">
        <v>1952</v>
      </c>
      <c r="G55" s="7">
        <v>6</v>
      </c>
      <c r="H55" s="7" t="s">
        <v>44</v>
      </c>
      <c r="I55" s="7">
        <v>0</v>
      </c>
      <c r="J55" s="7" t="s">
        <v>45</v>
      </c>
      <c r="K55" s="7">
        <v>2</v>
      </c>
      <c r="L55" s="7"/>
      <c r="M55" s="7"/>
      <c r="N55" s="38">
        <v>72.989999999999995</v>
      </c>
      <c r="O55" s="7">
        <v>6</v>
      </c>
      <c r="P55" s="7" t="s">
        <v>120</v>
      </c>
      <c r="Q55" s="7">
        <v>8</v>
      </c>
      <c r="R55" s="7" t="s">
        <v>46</v>
      </c>
      <c r="S55" s="7">
        <v>3</v>
      </c>
      <c r="T55" s="7" t="s">
        <v>44</v>
      </c>
      <c r="U55" s="7">
        <v>0</v>
      </c>
      <c r="V55" s="7">
        <v>170</v>
      </c>
      <c r="W55" s="7">
        <v>5</v>
      </c>
      <c r="X55" s="39" t="s">
        <v>124</v>
      </c>
      <c r="Y55" s="7">
        <v>0</v>
      </c>
      <c r="Z55" s="39">
        <v>25</v>
      </c>
      <c r="AA55" s="7">
        <v>1</v>
      </c>
      <c r="AB55" s="7"/>
      <c r="AC55" s="7"/>
      <c r="AD55" s="9">
        <v>99.9</v>
      </c>
      <c r="AE55" s="7">
        <v>3</v>
      </c>
      <c r="AF55" s="111">
        <v>34</v>
      </c>
      <c r="AG55" s="10">
        <f t="shared" si="0"/>
        <v>0</v>
      </c>
      <c r="AH55" s="28">
        <v>0</v>
      </c>
      <c r="AI55" s="10">
        <v>0</v>
      </c>
      <c r="AJ55" s="10">
        <f t="shared" si="1"/>
        <v>1448256.36</v>
      </c>
      <c r="AK55" s="28">
        <v>1086192.27</v>
      </c>
      <c r="AL55" s="10">
        <v>362064.09</v>
      </c>
      <c r="AM55" s="10">
        <f t="shared" si="2"/>
        <v>1448256.36</v>
      </c>
      <c r="AN55" s="10">
        <f t="shared" si="3"/>
        <v>1086192.27</v>
      </c>
      <c r="AO55" s="10">
        <f t="shared" si="4"/>
        <v>362064.09</v>
      </c>
      <c r="AP55" s="138">
        <v>43760.385416666664</v>
      </c>
      <c r="AQ55" s="82">
        <v>3.4999993898104216</v>
      </c>
      <c r="AR55" s="82">
        <v>20.499998969019433</v>
      </c>
    </row>
    <row r="56" spans="1:44" ht="131.25" x14ac:dyDescent="0.2">
      <c r="A56" s="7">
        <v>13</v>
      </c>
      <c r="B56" s="6" t="s">
        <v>133</v>
      </c>
      <c r="C56" s="7" t="s">
        <v>2</v>
      </c>
      <c r="D56" s="7" t="s">
        <v>28</v>
      </c>
      <c r="E56" s="11">
        <v>43751</v>
      </c>
      <c r="F56" s="7">
        <v>1959</v>
      </c>
      <c r="G56" s="7">
        <v>6</v>
      </c>
      <c r="H56" s="7" t="s">
        <v>44</v>
      </c>
      <c r="I56" s="7">
        <v>0</v>
      </c>
      <c r="J56" s="7" t="s">
        <v>45</v>
      </c>
      <c r="K56" s="7">
        <v>2</v>
      </c>
      <c r="L56" s="7"/>
      <c r="M56" s="7"/>
      <c r="N56" s="38">
        <v>72.86</v>
      </c>
      <c r="O56" s="7">
        <v>6</v>
      </c>
      <c r="P56" s="7" t="s">
        <v>120</v>
      </c>
      <c r="Q56" s="7">
        <v>3</v>
      </c>
      <c r="R56" s="7" t="s">
        <v>46</v>
      </c>
      <c r="S56" s="7">
        <v>3</v>
      </c>
      <c r="T56" s="7" t="s">
        <v>44</v>
      </c>
      <c r="U56" s="7">
        <v>0</v>
      </c>
      <c r="V56" s="7">
        <v>250</v>
      </c>
      <c r="W56" s="7">
        <v>7</v>
      </c>
      <c r="X56" s="39">
        <v>3.5</v>
      </c>
      <c r="Y56" s="7">
        <v>3</v>
      </c>
      <c r="Z56" s="39">
        <v>20.5</v>
      </c>
      <c r="AA56" s="7">
        <v>1</v>
      </c>
      <c r="AB56" s="7"/>
      <c r="AC56" s="7"/>
      <c r="AD56" s="9">
        <v>99.9</v>
      </c>
      <c r="AE56" s="7">
        <v>3</v>
      </c>
      <c r="AF56" s="111">
        <v>34</v>
      </c>
      <c r="AG56" s="10">
        <f t="shared" si="0"/>
        <v>281286.22000000003</v>
      </c>
      <c r="AH56" s="28">
        <v>271441.21000000002</v>
      </c>
      <c r="AI56" s="10">
        <v>9845.01</v>
      </c>
      <c r="AJ56" s="10">
        <f t="shared" si="1"/>
        <v>1024690.6000000001</v>
      </c>
      <c r="AK56" s="28">
        <v>814629.03</v>
      </c>
      <c r="AL56" s="10">
        <v>210061.57</v>
      </c>
      <c r="AM56" s="10">
        <f t="shared" si="2"/>
        <v>1305976.82</v>
      </c>
      <c r="AN56" s="10">
        <f t="shared" si="3"/>
        <v>1086070.24</v>
      </c>
      <c r="AO56" s="10">
        <f t="shared" si="4"/>
        <v>219906.58000000002</v>
      </c>
      <c r="AP56" s="138">
        <v>43760.385416666664</v>
      </c>
      <c r="AQ56" s="82">
        <v>3.0999985715721925</v>
      </c>
      <c r="AR56" s="82">
        <v>0</v>
      </c>
    </row>
    <row r="57" spans="1:44" ht="131.25" x14ac:dyDescent="0.2">
      <c r="A57" s="8">
        <v>14</v>
      </c>
      <c r="B57" s="6" t="s">
        <v>154</v>
      </c>
      <c r="C57" s="7" t="s">
        <v>2</v>
      </c>
      <c r="D57" s="7" t="s">
        <v>28</v>
      </c>
      <c r="E57" s="11">
        <v>43749</v>
      </c>
      <c r="F57" s="7">
        <v>1971</v>
      </c>
      <c r="G57" s="7">
        <v>6</v>
      </c>
      <c r="H57" s="7" t="s">
        <v>44</v>
      </c>
      <c r="I57" s="7">
        <v>0</v>
      </c>
      <c r="J57" s="7" t="s">
        <v>45</v>
      </c>
      <c r="K57" s="7">
        <v>2</v>
      </c>
      <c r="L57" s="7"/>
      <c r="M57" s="7"/>
      <c r="N57" s="38">
        <v>71.22</v>
      </c>
      <c r="O57" s="7">
        <v>6</v>
      </c>
      <c r="P57" s="7" t="s">
        <v>120</v>
      </c>
      <c r="Q57" s="7">
        <v>10</v>
      </c>
      <c r="R57" s="7" t="s">
        <v>46</v>
      </c>
      <c r="S57" s="7">
        <v>3</v>
      </c>
      <c r="T57" s="7" t="s">
        <v>44</v>
      </c>
      <c r="U57" s="7">
        <v>0</v>
      </c>
      <c r="V57" s="7">
        <v>70</v>
      </c>
      <c r="W57" s="7">
        <v>3</v>
      </c>
      <c r="X57" s="39">
        <v>0</v>
      </c>
      <c r="Y57" s="7">
        <v>0</v>
      </c>
      <c r="Z57" s="39">
        <v>20.5</v>
      </c>
      <c r="AA57" s="7">
        <v>1</v>
      </c>
      <c r="AB57" s="7"/>
      <c r="AC57" s="7"/>
      <c r="AD57" s="9">
        <v>99.9</v>
      </c>
      <c r="AE57" s="7">
        <v>3</v>
      </c>
      <c r="AF57" s="111">
        <v>34</v>
      </c>
      <c r="AG57" s="10">
        <f t="shared" si="0"/>
        <v>0</v>
      </c>
      <c r="AH57" s="28">
        <v>0</v>
      </c>
      <c r="AI57" s="10">
        <v>0</v>
      </c>
      <c r="AJ57" s="10">
        <f t="shared" si="1"/>
        <v>157237.54</v>
      </c>
      <c r="AK57" s="28">
        <v>125003.85</v>
      </c>
      <c r="AL57" s="10">
        <v>32233.69</v>
      </c>
      <c r="AM57" s="10">
        <f t="shared" si="2"/>
        <v>157237.54</v>
      </c>
      <c r="AN57" s="10">
        <f t="shared" si="3"/>
        <v>125003.85</v>
      </c>
      <c r="AO57" s="10">
        <f t="shared" si="4"/>
        <v>32233.69</v>
      </c>
      <c r="AP57" s="138">
        <v>43760.385416666664</v>
      </c>
      <c r="AQ57" s="9">
        <v>3.4999998787817961</v>
      </c>
      <c r="AR57" s="9">
        <v>20.500000109755291</v>
      </c>
    </row>
    <row r="58" spans="1:44" ht="131.25" x14ac:dyDescent="0.2">
      <c r="A58" s="7">
        <v>15</v>
      </c>
      <c r="B58" s="6" t="s">
        <v>127</v>
      </c>
      <c r="C58" s="7" t="s">
        <v>2</v>
      </c>
      <c r="D58" s="7" t="s">
        <v>28</v>
      </c>
      <c r="E58" s="11">
        <v>43750</v>
      </c>
      <c r="F58" s="7">
        <v>1962</v>
      </c>
      <c r="G58" s="7">
        <v>6</v>
      </c>
      <c r="H58" s="7" t="s">
        <v>44</v>
      </c>
      <c r="I58" s="7">
        <v>0</v>
      </c>
      <c r="J58" s="7" t="s">
        <v>45</v>
      </c>
      <c r="K58" s="7">
        <v>2</v>
      </c>
      <c r="L58" s="7"/>
      <c r="M58" s="7"/>
      <c r="N58" s="38">
        <v>72.13</v>
      </c>
      <c r="O58" s="7">
        <v>6</v>
      </c>
      <c r="P58" s="7" t="s">
        <v>120</v>
      </c>
      <c r="Q58" s="7">
        <v>3</v>
      </c>
      <c r="R58" s="7" t="s">
        <v>46</v>
      </c>
      <c r="S58" s="7">
        <v>3</v>
      </c>
      <c r="T58" s="7" t="s">
        <v>44</v>
      </c>
      <c r="U58" s="7">
        <v>0</v>
      </c>
      <c r="V58" s="7">
        <v>350</v>
      </c>
      <c r="W58" s="7">
        <v>7</v>
      </c>
      <c r="X58" s="39">
        <v>3.5</v>
      </c>
      <c r="Y58" s="7">
        <v>3</v>
      </c>
      <c r="Z58" s="39">
        <v>20.5</v>
      </c>
      <c r="AA58" s="7">
        <v>1</v>
      </c>
      <c r="AB58" s="7"/>
      <c r="AC58" s="7"/>
      <c r="AD58" s="9">
        <v>99.9</v>
      </c>
      <c r="AE58" s="7">
        <v>3</v>
      </c>
      <c r="AF58" s="111">
        <v>34</v>
      </c>
      <c r="AG58" s="10">
        <f t="shared" si="0"/>
        <v>503067.07</v>
      </c>
      <c r="AH58" s="28">
        <v>485459.73</v>
      </c>
      <c r="AI58" s="10">
        <v>17607.34</v>
      </c>
      <c r="AJ58" s="10">
        <f t="shared" si="1"/>
        <v>599282.72</v>
      </c>
      <c r="AK58" s="28">
        <v>476429.77</v>
      </c>
      <c r="AL58" s="10">
        <v>122852.95</v>
      </c>
      <c r="AM58" s="10">
        <f t="shared" si="2"/>
        <v>1102349.79</v>
      </c>
      <c r="AN58" s="10">
        <f t="shared" si="3"/>
        <v>961889.5</v>
      </c>
      <c r="AO58" s="10">
        <f t="shared" si="4"/>
        <v>140460.29</v>
      </c>
      <c r="AP58" s="138">
        <v>43760.385416666664</v>
      </c>
      <c r="AQ58" s="82">
        <v>3.4999985190841452</v>
      </c>
      <c r="AR58" s="82">
        <v>20.499998731817264</v>
      </c>
    </row>
    <row r="59" spans="1:44" ht="131.25" x14ac:dyDescent="0.2">
      <c r="A59" s="7">
        <v>16</v>
      </c>
      <c r="B59" s="46" t="s">
        <v>129</v>
      </c>
      <c r="C59" s="7" t="s">
        <v>2</v>
      </c>
      <c r="D59" s="7" t="s">
        <v>28</v>
      </c>
      <c r="E59" s="11">
        <v>43750</v>
      </c>
      <c r="F59" s="7">
        <v>1962</v>
      </c>
      <c r="G59" s="7">
        <v>6</v>
      </c>
      <c r="H59" s="7" t="s">
        <v>44</v>
      </c>
      <c r="I59" s="7">
        <v>0</v>
      </c>
      <c r="J59" s="7" t="s">
        <v>45</v>
      </c>
      <c r="K59" s="7">
        <v>2</v>
      </c>
      <c r="L59" s="7"/>
      <c r="M59" s="7"/>
      <c r="N59" s="38">
        <v>68.08</v>
      </c>
      <c r="O59" s="7">
        <v>5</v>
      </c>
      <c r="P59" s="7" t="s">
        <v>120</v>
      </c>
      <c r="Q59" s="7">
        <v>4</v>
      </c>
      <c r="R59" s="7" t="s">
        <v>46</v>
      </c>
      <c r="S59" s="7">
        <v>3</v>
      </c>
      <c r="T59" s="7" t="s">
        <v>44</v>
      </c>
      <c r="U59" s="7">
        <v>0</v>
      </c>
      <c r="V59" s="7">
        <v>250</v>
      </c>
      <c r="W59" s="7">
        <v>7</v>
      </c>
      <c r="X59" s="39">
        <v>3.5</v>
      </c>
      <c r="Y59" s="7">
        <v>3</v>
      </c>
      <c r="Z59" s="39">
        <v>20.5</v>
      </c>
      <c r="AA59" s="7">
        <v>1</v>
      </c>
      <c r="AB59" s="7"/>
      <c r="AC59" s="7"/>
      <c r="AD59" s="9">
        <v>99.9</v>
      </c>
      <c r="AE59" s="7">
        <v>3</v>
      </c>
      <c r="AF59" s="111">
        <v>34</v>
      </c>
      <c r="AG59" s="10">
        <f t="shared" si="0"/>
        <v>731948.26</v>
      </c>
      <c r="AH59" s="28">
        <v>706330.08</v>
      </c>
      <c r="AI59" s="10">
        <v>25618.18</v>
      </c>
      <c r="AJ59" s="10">
        <f t="shared" si="1"/>
        <v>1283798.6400000001</v>
      </c>
      <c r="AK59" s="28">
        <v>1020619.92</v>
      </c>
      <c r="AL59" s="10">
        <v>263178.71999999997</v>
      </c>
      <c r="AM59" s="10">
        <f t="shared" si="2"/>
        <v>2015746.9</v>
      </c>
      <c r="AN59" s="10">
        <f t="shared" si="3"/>
        <v>1726950</v>
      </c>
      <c r="AO59" s="10">
        <f t="shared" si="4"/>
        <v>288796.89999999997</v>
      </c>
      <c r="AP59" s="138">
        <v>43760.385416666664</v>
      </c>
      <c r="AQ59" s="82">
        <v>3.4999997533537934</v>
      </c>
      <c r="AR59" s="82" t="e">
        <v>#DIV/0!</v>
      </c>
    </row>
    <row r="60" spans="1:44" ht="131.25" x14ac:dyDescent="0.2">
      <c r="A60" s="7">
        <v>17</v>
      </c>
      <c r="B60" s="6" t="s">
        <v>139</v>
      </c>
      <c r="C60" s="7" t="s">
        <v>2</v>
      </c>
      <c r="D60" s="7" t="s">
        <v>28</v>
      </c>
      <c r="E60" s="11">
        <v>43368</v>
      </c>
      <c r="F60" s="7">
        <v>1996</v>
      </c>
      <c r="G60" s="7">
        <v>3</v>
      </c>
      <c r="H60" s="7" t="s">
        <v>44</v>
      </c>
      <c r="I60" s="7">
        <v>0</v>
      </c>
      <c r="J60" s="7" t="s">
        <v>45</v>
      </c>
      <c r="K60" s="7">
        <v>2</v>
      </c>
      <c r="L60" s="7"/>
      <c r="M60" s="7"/>
      <c r="N60" s="38">
        <v>78.55</v>
      </c>
      <c r="O60" s="7">
        <v>6</v>
      </c>
      <c r="P60" s="7" t="s">
        <v>120</v>
      </c>
      <c r="Q60" s="7">
        <v>6</v>
      </c>
      <c r="R60" s="7" t="s">
        <v>46</v>
      </c>
      <c r="S60" s="7">
        <v>3</v>
      </c>
      <c r="T60" s="7" t="s">
        <v>44</v>
      </c>
      <c r="U60" s="7">
        <v>0</v>
      </c>
      <c r="V60" s="7">
        <v>230</v>
      </c>
      <c r="W60" s="7">
        <v>7</v>
      </c>
      <c r="X60" s="39">
        <v>3.5</v>
      </c>
      <c r="Y60" s="7">
        <v>3</v>
      </c>
      <c r="Z60" s="39">
        <v>20.5</v>
      </c>
      <c r="AA60" s="7">
        <v>1</v>
      </c>
      <c r="AB60" s="7"/>
      <c r="AC60" s="7"/>
      <c r="AD60" s="9">
        <v>99.9</v>
      </c>
      <c r="AE60" s="7">
        <v>3</v>
      </c>
      <c r="AF60" s="111">
        <v>34</v>
      </c>
      <c r="AG60" s="10">
        <f t="shared" si="0"/>
        <v>283765.90999999997</v>
      </c>
      <c r="AH60" s="28">
        <v>273834.11</v>
      </c>
      <c r="AI60" s="10">
        <v>9931.7999999999993</v>
      </c>
      <c r="AJ60" s="10">
        <f t="shared" si="1"/>
        <v>93245.04</v>
      </c>
      <c r="AK60" s="28">
        <v>74129.81</v>
      </c>
      <c r="AL60" s="10">
        <v>19115.23</v>
      </c>
      <c r="AM60" s="10">
        <f t="shared" si="2"/>
        <v>377010.94999999995</v>
      </c>
      <c r="AN60" s="10">
        <f t="shared" si="3"/>
        <v>347963.92</v>
      </c>
      <c r="AO60" s="10">
        <f t="shared" si="4"/>
        <v>29047.03</v>
      </c>
      <c r="AP60" s="138">
        <v>43760.385416666664</v>
      </c>
      <c r="AQ60" s="82">
        <v>3.5001238498667506</v>
      </c>
      <c r="AR60" s="82">
        <v>20.499999320926001</v>
      </c>
    </row>
    <row r="61" spans="1:44" ht="131.25" x14ac:dyDescent="0.2">
      <c r="A61" s="7">
        <v>18</v>
      </c>
      <c r="B61" s="46" t="s">
        <v>131</v>
      </c>
      <c r="C61" s="7" t="s">
        <v>2</v>
      </c>
      <c r="D61" s="7" t="s">
        <v>28</v>
      </c>
      <c r="E61" s="11">
        <v>42822</v>
      </c>
      <c r="F61" s="7">
        <v>1980</v>
      </c>
      <c r="G61" s="7">
        <v>6</v>
      </c>
      <c r="H61" s="7" t="s">
        <v>44</v>
      </c>
      <c r="I61" s="7">
        <v>0</v>
      </c>
      <c r="J61" s="7" t="s">
        <v>45</v>
      </c>
      <c r="K61" s="7">
        <v>2</v>
      </c>
      <c r="L61" s="7"/>
      <c r="M61" s="7"/>
      <c r="N61" s="38">
        <v>70.55</v>
      </c>
      <c r="O61" s="7">
        <v>6</v>
      </c>
      <c r="P61" s="7" t="s">
        <v>120</v>
      </c>
      <c r="Q61" s="7">
        <v>3</v>
      </c>
      <c r="R61" s="7" t="s">
        <v>46</v>
      </c>
      <c r="S61" s="7">
        <v>3</v>
      </c>
      <c r="T61" s="7" t="s">
        <v>44</v>
      </c>
      <c r="U61" s="7">
        <v>0</v>
      </c>
      <c r="V61" s="7">
        <v>300</v>
      </c>
      <c r="W61" s="7">
        <v>7</v>
      </c>
      <c r="X61" s="39">
        <v>3.5</v>
      </c>
      <c r="Y61" s="7">
        <v>3</v>
      </c>
      <c r="Z61" s="39" t="s">
        <v>124</v>
      </c>
      <c r="AA61" s="7">
        <v>0</v>
      </c>
      <c r="AB61" s="7"/>
      <c r="AC61" s="7"/>
      <c r="AD61" s="9">
        <v>99.9</v>
      </c>
      <c r="AE61" s="7">
        <v>3</v>
      </c>
      <c r="AF61" s="111">
        <v>33</v>
      </c>
      <c r="AG61" s="10">
        <f t="shared" si="0"/>
        <v>932509.77999999991</v>
      </c>
      <c r="AH61" s="28">
        <v>899871.94</v>
      </c>
      <c r="AI61" s="10">
        <v>32637.84</v>
      </c>
      <c r="AJ61" s="10">
        <f t="shared" si="1"/>
        <v>0</v>
      </c>
      <c r="AK61" s="28">
        <v>0</v>
      </c>
      <c r="AL61" s="10">
        <v>0</v>
      </c>
      <c r="AM61" s="10">
        <f t="shared" si="2"/>
        <v>932509.77999999991</v>
      </c>
      <c r="AN61" s="10">
        <f t="shared" si="3"/>
        <v>899871.94</v>
      </c>
      <c r="AO61" s="10">
        <f t="shared" si="4"/>
        <v>32637.84</v>
      </c>
      <c r="AP61" s="138">
        <v>43760.385416666664</v>
      </c>
      <c r="AQ61" s="82">
        <v>3.4999972625747535</v>
      </c>
      <c r="AR61" s="82">
        <v>20.499999707228696</v>
      </c>
    </row>
    <row r="62" spans="1:44" ht="131.25" x14ac:dyDescent="0.2">
      <c r="A62" s="7">
        <v>19</v>
      </c>
      <c r="B62" s="6" t="s">
        <v>126</v>
      </c>
      <c r="C62" s="7" t="s">
        <v>2</v>
      </c>
      <c r="D62" s="7" t="s">
        <v>28</v>
      </c>
      <c r="E62" s="11">
        <v>42975</v>
      </c>
      <c r="F62" s="7">
        <v>1973</v>
      </c>
      <c r="G62" s="7">
        <v>6</v>
      </c>
      <c r="H62" s="7" t="s">
        <v>44</v>
      </c>
      <c r="I62" s="7">
        <v>0</v>
      </c>
      <c r="J62" s="7" t="s">
        <v>45</v>
      </c>
      <c r="K62" s="7">
        <v>2</v>
      </c>
      <c r="L62" s="7"/>
      <c r="M62" s="7"/>
      <c r="N62" s="38">
        <v>75.38</v>
      </c>
      <c r="O62" s="7">
        <v>6</v>
      </c>
      <c r="P62" s="7" t="s">
        <v>120</v>
      </c>
      <c r="Q62" s="7">
        <v>1</v>
      </c>
      <c r="R62" s="7" t="s">
        <v>46</v>
      </c>
      <c r="S62" s="7">
        <v>3</v>
      </c>
      <c r="T62" s="7" t="s">
        <v>44</v>
      </c>
      <c r="U62" s="7">
        <v>0</v>
      </c>
      <c r="V62" s="7">
        <v>220</v>
      </c>
      <c r="W62" s="7">
        <v>7</v>
      </c>
      <c r="X62" s="39">
        <v>3.5</v>
      </c>
      <c r="Y62" s="7">
        <v>3</v>
      </c>
      <c r="Z62" s="39">
        <v>20.5</v>
      </c>
      <c r="AA62" s="7">
        <v>1</v>
      </c>
      <c r="AB62" s="7"/>
      <c r="AC62" s="7"/>
      <c r="AD62" s="9">
        <v>99.9</v>
      </c>
      <c r="AE62" s="7">
        <v>3</v>
      </c>
      <c r="AF62" s="111">
        <v>32</v>
      </c>
      <c r="AG62" s="10">
        <f t="shared" si="0"/>
        <v>414741.7</v>
      </c>
      <c r="AH62" s="28">
        <v>400225.75</v>
      </c>
      <c r="AI62" s="10">
        <v>14515.95</v>
      </c>
      <c r="AJ62" s="10">
        <f t="shared" si="1"/>
        <v>538600.32000000007</v>
      </c>
      <c r="AK62" s="28">
        <v>428187.26</v>
      </c>
      <c r="AL62" s="10">
        <v>110413.06</v>
      </c>
      <c r="AM62" s="10">
        <f t="shared" si="2"/>
        <v>953342.02</v>
      </c>
      <c r="AN62" s="10">
        <f t="shared" si="3"/>
        <v>828413.01</v>
      </c>
      <c r="AO62" s="10">
        <f t="shared" si="4"/>
        <v>124929.01</v>
      </c>
      <c r="AP62" s="138">
        <v>43760.385416666664</v>
      </c>
      <c r="AQ62" s="82">
        <v>3.4999977094176931</v>
      </c>
      <c r="AR62" s="82">
        <v>20.499998960267973</v>
      </c>
    </row>
    <row r="63" spans="1:44" ht="131.25" x14ac:dyDescent="0.2">
      <c r="A63" s="7">
        <v>20</v>
      </c>
      <c r="B63" s="6" t="s">
        <v>122</v>
      </c>
      <c r="C63" s="7" t="s">
        <v>2</v>
      </c>
      <c r="D63" s="7" t="s">
        <v>28</v>
      </c>
      <c r="E63" s="11">
        <v>43752</v>
      </c>
      <c r="F63" s="7">
        <v>1974</v>
      </c>
      <c r="G63" s="7">
        <v>6</v>
      </c>
      <c r="H63" s="7" t="s">
        <v>44</v>
      </c>
      <c r="I63" s="7">
        <v>0</v>
      </c>
      <c r="J63" s="7" t="s">
        <v>45</v>
      </c>
      <c r="K63" s="7">
        <v>2</v>
      </c>
      <c r="L63" s="7"/>
      <c r="M63" s="7"/>
      <c r="N63" s="38">
        <v>80.89</v>
      </c>
      <c r="O63" s="7">
        <v>7</v>
      </c>
      <c r="P63" s="7" t="s">
        <v>120</v>
      </c>
      <c r="Q63" s="7">
        <v>0</v>
      </c>
      <c r="R63" s="7" t="s">
        <v>46</v>
      </c>
      <c r="S63" s="7">
        <v>3</v>
      </c>
      <c r="T63" s="7" t="s">
        <v>44</v>
      </c>
      <c r="U63" s="7">
        <v>0</v>
      </c>
      <c r="V63" s="7">
        <v>280</v>
      </c>
      <c r="W63" s="7">
        <v>7</v>
      </c>
      <c r="X63" s="39">
        <v>3.5</v>
      </c>
      <c r="Y63" s="7">
        <v>3</v>
      </c>
      <c r="Z63" s="39">
        <v>20.5</v>
      </c>
      <c r="AA63" s="7">
        <v>1</v>
      </c>
      <c r="AB63" s="7"/>
      <c r="AC63" s="7"/>
      <c r="AD63" s="9">
        <v>99.9</v>
      </c>
      <c r="AE63" s="7">
        <v>3</v>
      </c>
      <c r="AF63" s="111">
        <v>32</v>
      </c>
      <c r="AG63" s="10">
        <f t="shared" si="0"/>
        <v>2189504.2000000002</v>
      </c>
      <c r="AH63" s="28">
        <v>2112906.6800000002</v>
      </c>
      <c r="AI63" s="10">
        <v>76597.52</v>
      </c>
      <c r="AJ63" s="10">
        <f t="shared" si="1"/>
        <v>1881795.8199999998</v>
      </c>
      <c r="AK63" s="28">
        <v>1496027.68</v>
      </c>
      <c r="AL63" s="10">
        <v>385768.14</v>
      </c>
      <c r="AM63" s="10">
        <f t="shared" si="2"/>
        <v>4071300.0200000005</v>
      </c>
      <c r="AN63" s="10">
        <f t="shared" si="3"/>
        <v>3608934.3600000003</v>
      </c>
      <c r="AO63" s="10">
        <f t="shared" si="4"/>
        <v>462365.66000000003</v>
      </c>
      <c r="AP63" s="138">
        <v>43760.385416666664</v>
      </c>
      <c r="AQ63" s="82">
        <v>3.498395664187353</v>
      </c>
      <c r="AR63" s="82">
        <v>20.499999835263747</v>
      </c>
    </row>
    <row r="64" spans="1:44" ht="131.25" x14ac:dyDescent="0.2">
      <c r="A64" s="7">
        <v>21</v>
      </c>
      <c r="B64" s="6" t="s">
        <v>146</v>
      </c>
      <c r="C64" s="7" t="s">
        <v>2</v>
      </c>
      <c r="D64" s="7" t="s">
        <v>28</v>
      </c>
      <c r="E64" s="11">
        <v>43749</v>
      </c>
      <c r="F64" s="7">
        <v>1989</v>
      </c>
      <c r="G64" s="7">
        <v>6</v>
      </c>
      <c r="H64" s="7" t="s">
        <v>44</v>
      </c>
      <c r="I64" s="7">
        <v>0</v>
      </c>
      <c r="J64" s="7" t="s">
        <v>45</v>
      </c>
      <c r="K64" s="7">
        <v>2</v>
      </c>
      <c r="L64" s="7"/>
      <c r="M64" s="7"/>
      <c r="N64" s="38">
        <v>69.03</v>
      </c>
      <c r="O64" s="7">
        <v>5</v>
      </c>
      <c r="P64" s="7" t="s">
        <v>120</v>
      </c>
      <c r="Q64" s="7">
        <v>4</v>
      </c>
      <c r="R64" s="7" t="s">
        <v>46</v>
      </c>
      <c r="S64" s="7">
        <v>3</v>
      </c>
      <c r="T64" s="7" t="s">
        <v>44</v>
      </c>
      <c r="U64" s="7">
        <v>0</v>
      </c>
      <c r="V64" s="7">
        <v>115</v>
      </c>
      <c r="W64" s="7">
        <v>4</v>
      </c>
      <c r="X64" s="39">
        <v>3.5</v>
      </c>
      <c r="Y64" s="7">
        <v>3</v>
      </c>
      <c r="Z64" s="39">
        <v>20.5</v>
      </c>
      <c r="AA64" s="7">
        <v>1</v>
      </c>
      <c r="AB64" s="7"/>
      <c r="AC64" s="7"/>
      <c r="AD64" s="9">
        <v>99.9</v>
      </c>
      <c r="AE64" s="7">
        <v>3</v>
      </c>
      <c r="AF64" s="111">
        <v>31</v>
      </c>
      <c r="AG64" s="10">
        <f t="shared" si="0"/>
        <v>930580.32000000007</v>
      </c>
      <c r="AH64" s="28">
        <v>898010.01</v>
      </c>
      <c r="AI64" s="10">
        <v>32570.31</v>
      </c>
      <c r="AJ64" s="10">
        <f t="shared" si="1"/>
        <v>2456421.62</v>
      </c>
      <c r="AK64" s="28">
        <v>1952855.19</v>
      </c>
      <c r="AL64" s="10">
        <v>503566.43</v>
      </c>
      <c r="AM64" s="10">
        <f t="shared" si="2"/>
        <v>3387001.9400000004</v>
      </c>
      <c r="AN64" s="10">
        <f t="shared" si="3"/>
        <v>2850865.2</v>
      </c>
      <c r="AO64" s="10">
        <f t="shared" si="4"/>
        <v>536136.74</v>
      </c>
      <c r="AP64" s="144">
        <v>43760.385416666664</v>
      </c>
      <c r="AQ64" s="82">
        <v>3.4999996894508687</v>
      </c>
      <c r="AR64" s="82">
        <v>20.499999825065061</v>
      </c>
    </row>
    <row r="65" spans="1:44" ht="131.25" x14ac:dyDescent="0.2">
      <c r="A65" s="7">
        <v>22</v>
      </c>
      <c r="B65" s="6" t="s">
        <v>153</v>
      </c>
      <c r="C65" s="7" t="s">
        <v>2</v>
      </c>
      <c r="D65" s="7" t="s">
        <v>28</v>
      </c>
      <c r="E65" s="11">
        <v>43750</v>
      </c>
      <c r="F65" s="7">
        <v>1989</v>
      </c>
      <c r="G65" s="7">
        <v>6</v>
      </c>
      <c r="H65" s="7" t="s">
        <v>44</v>
      </c>
      <c r="I65" s="7">
        <v>0</v>
      </c>
      <c r="J65" s="7" t="s">
        <v>45</v>
      </c>
      <c r="K65" s="7">
        <v>2</v>
      </c>
      <c r="L65" s="7"/>
      <c r="M65" s="7"/>
      <c r="N65" s="38">
        <v>76.7</v>
      </c>
      <c r="O65" s="7">
        <v>6</v>
      </c>
      <c r="P65" s="7" t="s">
        <v>120</v>
      </c>
      <c r="Q65" s="7">
        <v>4</v>
      </c>
      <c r="R65" s="7" t="s">
        <v>46</v>
      </c>
      <c r="S65" s="7">
        <v>3</v>
      </c>
      <c r="T65" s="7" t="s">
        <v>44</v>
      </c>
      <c r="U65" s="7">
        <v>0</v>
      </c>
      <c r="V65" s="7">
        <v>70</v>
      </c>
      <c r="W65" s="7">
        <v>3</v>
      </c>
      <c r="X65" s="39">
        <v>3.5</v>
      </c>
      <c r="Y65" s="7">
        <v>3</v>
      </c>
      <c r="Z65" s="39">
        <v>20.5</v>
      </c>
      <c r="AA65" s="7">
        <v>1</v>
      </c>
      <c r="AB65" s="7"/>
      <c r="AC65" s="7"/>
      <c r="AD65" s="9">
        <v>99.9</v>
      </c>
      <c r="AE65" s="7">
        <v>3</v>
      </c>
      <c r="AF65" s="111">
        <v>31</v>
      </c>
      <c r="AG65" s="10">
        <f t="shared" si="0"/>
        <v>770252.41999999993</v>
      </c>
      <c r="AH65" s="28">
        <v>743293.59</v>
      </c>
      <c r="AI65" s="10">
        <v>26958.83</v>
      </c>
      <c r="AJ65" s="10">
        <f t="shared" si="1"/>
        <v>751711.54999999993</v>
      </c>
      <c r="AK65" s="28">
        <v>597610.68999999994</v>
      </c>
      <c r="AL65" s="10">
        <v>154100.85999999999</v>
      </c>
      <c r="AM65" s="10">
        <f t="shared" si="2"/>
        <v>1521963.9699999997</v>
      </c>
      <c r="AN65" s="10">
        <f t="shared" si="3"/>
        <v>1340904.2799999998</v>
      </c>
      <c r="AO65" s="10">
        <f t="shared" si="4"/>
        <v>181059.69</v>
      </c>
      <c r="AP65" s="144">
        <v>43760.385416666664</v>
      </c>
      <c r="AQ65" s="9">
        <v>3.5000001094592013</v>
      </c>
      <c r="AR65" s="9">
        <v>20.500000631529641</v>
      </c>
    </row>
    <row r="66" spans="1:44" ht="131.25" x14ac:dyDescent="0.2">
      <c r="A66" s="7">
        <v>23</v>
      </c>
      <c r="B66" s="72" t="s">
        <v>138</v>
      </c>
      <c r="C66" s="7" t="s">
        <v>2</v>
      </c>
      <c r="D66" s="7" t="s">
        <v>28</v>
      </c>
      <c r="E66" s="11">
        <v>43754</v>
      </c>
      <c r="F66" s="7">
        <v>1956</v>
      </c>
      <c r="G66" s="7">
        <v>6</v>
      </c>
      <c r="H66" s="7" t="s">
        <v>44</v>
      </c>
      <c r="I66" s="7">
        <v>0</v>
      </c>
      <c r="J66" s="7" t="s">
        <v>45</v>
      </c>
      <c r="K66" s="7">
        <v>2</v>
      </c>
      <c r="L66" s="7"/>
      <c r="M66" s="7"/>
      <c r="N66" s="38">
        <v>67.02</v>
      </c>
      <c r="O66" s="7">
        <v>5</v>
      </c>
      <c r="P66" s="7" t="s">
        <v>120</v>
      </c>
      <c r="Q66" s="7">
        <v>3</v>
      </c>
      <c r="R66" s="7" t="s">
        <v>46</v>
      </c>
      <c r="S66" s="7">
        <v>3</v>
      </c>
      <c r="T66" s="7" t="s">
        <v>44</v>
      </c>
      <c r="U66" s="7">
        <v>0</v>
      </c>
      <c r="V66" s="7">
        <v>155</v>
      </c>
      <c r="W66" s="7">
        <v>5</v>
      </c>
      <c r="X66" s="39">
        <v>3.5</v>
      </c>
      <c r="Y66" s="7">
        <v>3</v>
      </c>
      <c r="Z66" s="39">
        <v>20.5</v>
      </c>
      <c r="AA66" s="7">
        <v>1</v>
      </c>
      <c r="AB66" s="7"/>
      <c r="AC66" s="7"/>
      <c r="AD66" s="9">
        <v>99.9</v>
      </c>
      <c r="AE66" s="7">
        <v>3</v>
      </c>
      <c r="AF66" s="111">
        <v>31</v>
      </c>
      <c r="AG66" s="10">
        <f t="shared" si="0"/>
        <v>762939.86</v>
      </c>
      <c r="AH66" s="28">
        <v>736236.02</v>
      </c>
      <c r="AI66" s="10">
        <v>26703.84</v>
      </c>
      <c r="AJ66" s="10">
        <f t="shared" si="1"/>
        <v>802563.49</v>
      </c>
      <c r="AK66" s="28">
        <v>638037.98</v>
      </c>
      <c r="AL66" s="10">
        <v>164525.51</v>
      </c>
      <c r="AM66" s="10">
        <f t="shared" si="2"/>
        <v>1565503.35</v>
      </c>
      <c r="AN66" s="10">
        <f t="shared" si="3"/>
        <v>1374274</v>
      </c>
      <c r="AO66" s="10">
        <f t="shared" si="4"/>
        <v>191229.35</v>
      </c>
      <c r="AP66" s="144">
        <v>43760.385416666664</v>
      </c>
      <c r="AQ66" s="82">
        <v>3.5001238498667506</v>
      </c>
      <c r="AR66" s="82">
        <v>20.499999320926001</v>
      </c>
    </row>
    <row r="67" spans="1:44" ht="131.25" x14ac:dyDescent="0.2">
      <c r="A67" s="7">
        <v>24</v>
      </c>
      <c r="B67" s="6" t="s">
        <v>140</v>
      </c>
      <c r="C67" s="7" t="s">
        <v>2</v>
      </c>
      <c r="D67" s="7" t="s">
        <v>28</v>
      </c>
      <c r="E67" s="11">
        <v>43749</v>
      </c>
      <c r="F67" s="7">
        <v>1969</v>
      </c>
      <c r="G67" s="7">
        <v>6</v>
      </c>
      <c r="H67" s="7" t="s">
        <v>44</v>
      </c>
      <c r="I67" s="7">
        <v>0</v>
      </c>
      <c r="J67" s="7" t="s">
        <v>45</v>
      </c>
      <c r="K67" s="7">
        <v>2</v>
      </c>
      <c r="L67" s="7"/>
      <c r="M67" s="7"/>
      <c r="N67" s="38">
        <v>68.63</v>
      </c>
      <c r="O67" s="7">
        <v>5</v>
      </c>
      <c r="P67" s="7" t="s">
        <v>120</v>
      </c>
      <c r="Q67" s="7">
        <v>3</v>
      </c>
      <c r="R67" s="7" t="s">
        <v>46</v>
      </c>
      <c r="S67" s="7">
        <v>3</v>
      </c>
      <c r="T67" s="7" t="s">
        <v>44</v>
      </c>
      <c r="U67" s="7">
        <v>0</v>
      </c>
      <c r="V67" s="7">
        <v>155</v>
      </c>
      <c r="W67" s="7">
        <v>5</v>
      </c>
      <c r="X67" s="39">
        <v>3.5</v>
      </c>
      <c r="Y67" s="7">
        <v>3</v>
      </c>
      <c r="Z67" s="39">
        <v>20.5</v>
      </c>
      <c r="AA67" s="7">
        <v>1</v>
      </c>
      <c r="AB67" s="7"/>
      <c r="AC67" s="7"/>
      <c r="AD67" s="9">
        <v>99.9</v>
      </c>
      <c r="AE67" s="7">
        <v>3</v>
      </c>
      <c r="AF67" s="111">
        <v>31</v>
      </c>
      <c r="AG67" s="10">
        <f t="shared" si="0"/>
        <v>339863.52999999997</v>
      </c>
      <c r="AH67" s="28">
        <v>327968.31</v>
      </c>
      <c r="AI67" s="10">
        <v>11895.22</v>
      </c>
      <c r="AJ67" s="10">
        <f t="shared" si="1"/>
        <v>1599031.3599999999</v>
      </c>
      <c r="AK67" s="28">
        <v>1271229.94</v>
      </c>
      <c r="AL67" s="10">
        <v>327801.42</v>
      </c>
      <c r="AM67" s="10">
        <f t="shared" si="2"/>
        <v>1938894.89</v>
      </c>
      <c r="AN67" s="10">
        <f t="shared" si="3"/>
        <v>1599198.25</v>
      </c>
      <c r="AO67" s="10">
        <f t="shared" si="4"/>
        <v>339696.63999999996</v>
      </c>
      <c r="AP67" s="144">
        <v>43760.385416666664</v>
      </c>
      <c r="AQ67" s="82">
        <v>3.4999975860384356</v>
      </c>
      <c r="AR67" s="82">
        <v>20.499996568182073</v>
      </c>
    </row>
    <row r="68" spans="1:44" ht="131.25" x14ac:dyDescent="0.2">
      <c r="A68" s="8">
        <v>25</v>
      </c>
      <c r="B68" s="46" t="s">
        <v>128</v>
      </c>
      <c r="C68" s="7" t="s">
        <v>2</v>
      </c>
      <c r="D68" s="7" t="s">
        <v>28</v>
      </c>
      <c r="E68" s="11">
        <v>43753</v>
      </c>
      <c r="F68" s="7">
        <v>1961</v>
      </c>
      <c r="G68" s="7">
        <v>6</v>
      </c>
      <c r="H68" s="7" t="s">
        <v>44</v>
      </c>
      <c r="I68" s="7">
        <v>0</v>
      </c>
      <c r="J68" s="7" t="s">
        <v>45</v>
      </c>
      <c r="K68" s="7">
        <v>2</v>
      </c>
      <c r="L68" s="7"/>
      <c r="M68" s="7"/>
      <c r="N68" s="38">
        <v>67.930000000000007</v>
      </c>
      <c r="O68" s="7">
        <v>5</v>
      </c>
      <c r="P68" s="7" t="s">
        <v>120</v>
      </c>
      <c r="Q68" s="7">
        <v>1</v>
      </c>
      <c r="R68" s="7" t="s">
        <v>46</v>
      </c>
      <c r="S68" s="7">
        <v>3</v>
      </c>
      <c r="T68" s="7" t="s">
        <v>44</v>
      </c>
      <c r="U68" s="7">
        <v>0</v>
      </c>
      <c r="V68" s="7">
        <v>250</v>
      </c>
      <c r="W68" s="7">
        <v>7</v>
      </c>
      <c r="X68" s="39">
        <v>3.5</v>
      </c>
      <c r="Y68" s="7">
        <v>3</v>
      </c>
      <c r="Z68" s="39">
        <v>20.5</v>
      </c>
      <c r="AA68" s="7">
        <v>1</v>
      </c>
      <c r="AB68" s="7"/>
      <c r="AC68" s="7"/>
      <c r="AD68" s="9">
        <v>99.9</v>
      </c>
      <c r="AE68" s="7">
        <v>3</v>
      </c>
      <c r="AF68" s="111">
        <v>31</v>
      </c>
      <c r="AG68" s="10">
        <f t="shared" si="0"/>
        <v>719033.9</v>
      </c>
      <c r="AH68" s="28">
        <v>693867.72</v>
      </c>
      <c r="AI68" s="10">
        <v>25166.18</v>
      </c>
      <c r="AJ68" s="10">
        <f t="shared" si="1"/>
        <v>710272.13</v>
      </c>
      <c r="AK68" s="28">
        <v>564666.35</v>
      </c>
      <c r="AL68" s="10">
        <v>145605.78</v>
      </c>
      <c r="AM68" s="10">
        <f t="shared" si="2"/>
        <v>1429306.0299999998</v>
      </c>
      <c r="AN68" s="10">
        <f t="shared" si="3"/>
        <v>1258534.0699999998</v>
      </c>
      <c r="AO68" s="10">
        <f t="shared" si="4"/>
        <v>170771.96</v>
      </c>
      <c r="AP68" s="144">
        <v>43760.385416666664</v>
      </c>
      <c r="AQ68" s="82">
        <v>3.4999994782879074</v>
      </c>
      <c r="AR68" s="82">
        <v>20.500000100414535</v>
      </c>
    </row>
    <row r="69" spans="1:44" ht="131.25" x14ac:dyDescent="0.2">
      <c r="A69" s="8">
        <v>26</v>
      </c>
      <c r="B69" s="46" t="s">
        <v>130</v>
      </c>
      <c r="C69" s="7" t="s">
        <v>2</v>
      </c>
      <c r="D69" s="7" t="s">
        <v>28</v>
      </c>
      <c r="E69" s="11">
        <v>42972</v>
      </c>
      <c r="F69" s="7">
        <v>1978</v>
      </c>
      <c r="G69" s="7">
        <v>6</v>
      </c>
      <c r="H69" s="7" t="s">
        <v>44</v>
      </c>
      <c r="I69" s="7">
        <v>0</v>
      </c>
      <c r="J69" s="7" t="s">
        <v>45</v>
      </c>
      <c r="K69" s="7">
        <v>2</v>
      </c>
      <c r="L69" s="7"/>
      <c r="M69" s="7"/>
      <c r="N69" s="38">
        <v>67.87</v>
      </c>
      <c r="O69" s="7">
        <v>5</v>
      </c>
      <c r="P69" s="7" t="s">
        <v>120</v>
      </c>
      <c r="Q69" s="7">
        <v>1</v>
      </c>
      <c r="R69" s="7" t="s">
        <v>46</v>
      </c>
      <c r="S69" s="7">
        <v>3</v>
      </c>
      <c r="T69" s="7" t="s">
        <v>44</v>
      </c>
      <c r="U69" s="7">
        <v>0</v>
      </c>
      <c r="V69" s="7">
        <v>215</v>
      </c>
      <c r="W69" s="7">
        <v>7</v>
      </c>
      <c r="X69" s="39">
        <v>3.5</v>
      </c>
      <c r="Y69" s="7">
        <v>3</v>
      </c>
      <c r="Z69" s="39">
        <v>20.5</v>
      </c>
      <c r="AA69" s="7">
        <v>1</v>
      </c>
      <c r="AB69" s="7"/>
      <c r="AC69" s="7"/>
      <c r="AD69" s="9">
        <v>99.9</v>
      </c>
      <c r="AE69" s="7">
        <v>3</v>
      </c>
      <c r="AF69" s="111">
        <v>31</v>
      </c>
      <c r="AG69" s="10">
        <f t="shared" si="0"/>
        <v>1054221.3</v>
      </c>
      <c r="AH69" s="28">
        <v>1017323.56</v>
      </c>
      <c r="AI69" s="10">
        <v>36897.74</v>
      </c>
      <c r="AJ69" s="10">
        <f t="shared" si="1"/>
        <v>497935.89999999997</v>
      </c>
      <c r="AK69" s="28">
        <v>395859.04</v>
      </c>
      <c r="AL69" s="10">
        <v>102076.86</v>
      </c>
      <c r="AM69" s="10">
        <f t="shared" si="2"/>
        <v>1552157.2000000002</v>
      </c>
      <c r="AN69" s="10">
        <f t="shared" si="3"/>
        <v>1413182.6</v>
      </c>
      <c r="AO69" s="10">
        <f t="shared" si="4"/>
        <v>138974.6</v>
      </c>
      <c r="AP69" s="144">
        <v>43760.385416666664</v>
      </c>
      <c r="AQ69" s="82">
        <v>3.4999983702276563</v>
      </c>
      <c r="AR69" s="82">
        <v>20.499999989056775</v>
      </c>
    </row>
    <row r="70" spans="1:44" ht="131.25" x14ac:dyDescent="0.2">
      <c r="A70" s="7">
        <v>27</v>
      </c>
      <c r="B70" s="6" t="s">
        <v>136</v>
      </c>
      <c r="C70" s="7" t="s">
        <v>2</v>
      </c>
      <c r="D70" s="7" t="s">
        <v>28</v>
      </c>
      <c r="E70" s="11">
        <v>43753</v>
      </c>
      <c r="F70" s="7">
        <v>1967</v>
      </c>
      <c r="G70" s="7">
        <v>6</v>
      </c>
      <c r="H70" s="7" t="s">
        <v>44</v>
      </c>
      <c r="I70" s="7">
        <v>0</v>
      </c>
      <c r="J70" s="7" t="s">
        <v>45</v>
      </c>
      <c r="K70" s="7">
        <v>2</v>
      </c>
      <c r="L70" s="7"/>
      <c r="M70" s="7"/>
      <c r="N70" s="38">
        <v>69.84</v>
      </c>
      <c r="O70" s="7">
        <v>5</v>
      </c>
      <c r="P70" s="7" t="s">
        <v>120</v>
      </c>
      <c r="Q70" s="7">
        <v>1</v>
      </c>
      <c r="R70" s="7" t="s">
        <v>46</v>
      </c>
      <c r="S70" s="7">
        <v>3</v>
      </c>
      <c r="T70" s="7" t="s">
        <v>44</v>
      </c>
      <c r="U70" s="7">
        <v>0</v>
      </c>
      <c r="V70" s="7">
        <v>215</v>
      </c>
      <c r="W70" s="7">
        <v>7</v>
      </c>
      <c r="X70" s="39">
        <v>3.5</v>
      </c>
      <c r="Y70" s="7">
        <v>3</v>
      </c>
      <c r="Z70" s="39">
        <v>20.5</v>
      </c>
      <c r="AA70" s="7">
        <v>1</v>
      </c>
      <c r="AB70" s="7"/>
      <c r="AC70" s="7"/>
      <c r="AD70" s="9">
        <v>99.9</v>
      </c>
      <c r="AE70" s="7">
        <v>3</v>
      </c>
      <c r="AF70" s="111">
        <v>31</v>
      </c>
      <c r="AG70" s="10">
        <f t="shared" si="0"/>
        <v>1707108.08</v>
      </c>
      <c r="AH70" s="28">
        <v>1647359.3</v>
      </c>
      <c r="AI70" s="10">
        <v>59748.78</v>
      </c>
      <c r="AJ70" s="10">
        <f t="shared" si="1"/>
        <v>1234494.8800000001</v>
      </c>
      <c r="AK70" s="28">
        <v>981423.43</v>
      </c>
      <c r="AL70" s="10">
        <v>253071.45</v>
      </c>
      <c r="AM70" s="10">
        <f t="shared" si="2"/>
        <v>2941602.96</v>
      </c>
      <c r="AN70" s="10">
        <f t="shared" si="3"/>
        <v>2628782.73</v>
      </c>
      <c r="AO70" s="10">
        <f t="shared" si="4"/>
        <v>312820.23</v>
      </c>
      <c r="AP70" s="144">
        <v>43760.385416666664</v>
      </c>
      <c r="AQ70" s="82">
        <v>3.4999998359799225</v>
      </c>
      <c r="AR70" s="82">
        <v>20.499999967598082</v>
      </c>
    </row>
    <row r="71" spans="1:44" ht="131.25" x14ac:dyDescent="0.2">
      <c r="A71" s="8">
        <v>28</v>
      </c>
      <c r="B71" s="6" t="s">
        <v>145</v>
      </c>
      <c r="C71" s="7" t="s">
        <v>2</v>
      </c>
      <c r="D71" s="7" t="s">
        <v>28</v>
      </c>
      <c r="E71" s="11">
        <v>43752</v>
      </c>
      <c r="F71" s="7">
        <v>1994</v>
      </c>
      <c r="G71" s="7">
        <v>3</v>
      </c>
      <c r="H71" s="7" t="s">
        <v>44</v>
      </c>
      <c r="I71" s="7">
        <v>0</v>
      </c>
      <c r="J71" s="7" t="s">
        <v>45</v>
      </c>
      <c r="K71" s="7">
        <v>2</v>
      </c>
      <c r="L71" s="7"/>
      <c r="M71" s="7"/>
      <c r="N71" s="38">
        <v>67.84</v>
      </c>
      <c r="O71" s="7">
        <v>5</v>
      </c>
      <c r="P71" s="7" t="s">
        <v>120</v>
      </c>
      <c r="Q71" s="7">
        <v>3</v>
      </c>
      <c r="R71" s="7" t="s">
        <v>46</v>
      </c>
      <c r="S71" s="7">
        <v>3</v>
      </c>
      <c r="T71" s="7" t="s">
        <v>44</v>
      </c>
      <c r="U71" s="7">
        <v>0</v>
      </c>
      <c r="V71" s="7">
        <v>210</v>
      </c>
      <c r="W71" s="7">
        <v>7</v>
      </c>
      <c r="X71" s="39">
        <v>3.5</v>
      </c>
      <c r="Y71" s="7">
        <v>3</v>
      </c>
      <c r="Z71" s="39">
        <v>20.5</v>
      </c>
      <c r="AA71" s="7">
        <v>1</v>
      </c>
      <c r="AB71" s="7"/>
      <c r="AC71" s="7"/>
      <c r="AD71" s="9">
        <v>99.9</v>
      </c>
      <c r="AE71" s="7">
        <v>3</v>
      </c>
      <c r="AF71" s="111">
        <v>30</v>
      </c>
      <c r="AG71" s="10">
        <f t="shared" ref="AG71:AG134" si="6">AH71+AI71</f>
        <v>703687.64</v>
      </c>
      <c r="AH71" s="28">
        <v>679058.58</v>
      </c>
      <c r="AI71" s="10">
        <v>24629.06</v>
      </c>
      <c r="AJ71" s="10">
        <f t="shared" ref="AJ71:AJ134" si="7">AK71+AL71</f>
        <v>496856.22000000003</v>
      </c>
      <c r="AK71" s="28">
        <v>395000.7</v>
      </c>
      <c r="AL71" s="10">
        <v>101855.52</v>
      </c>
      <c r="AM71" s="10">
        <f t="shared" ref="AM71:AM134" si="8">AN71+AO71</f>
        <v>1200543.8600000001</v>
      </c>
      <c r="AN71" s="10">
        <f t="shared" ref="AN71:AN134" si="9">AH71+AK71</f>
        <v>1074059.28</v>
      </c>
      <c r="AO71" s="10">
        <f t="shared" ref="AO71:AO134" si="10">AI71+AL71</f>
        <v>126484.58</v>
      </c>
      <c r="AP71" s="144">
        <v>43760.385416666664</v>
      </c>
      <c r="AQ71" s="82">
        <v>3.4999989483970477</v>
      </c>
      <c r="AR71" s="82">
        <v>20.499998973546109</v>
      </c>
    </row>
    <row r="72" spans="1:44" ht="131.25" x14ac:dyDescent="0.2">
      <c r="A72" s="7">
        <v>29</v>
      </c>
      <c r="B72" s="6" t="s">
        <v>137</v>
      </c>
      <c r="C72" s="7" t="s">
        <v>2</v>
      </c>
      <c r="D72" s="7" t="s">
        <v>28</v>
      </c>
      <c r="E72" s="11">
        <v>43751</v>
      </c>
      <c r="F72" s="7">
        <v>1973</v>
      </c>
      <c r="G72" s="7">
        <v>6</v>
      </c>
      <c r="H72" s="7" t="s">
        <v>44</v>
      </c>
      <c r="I72" s="7">
        <v>0</v>
      </c>
      <c r="J72" s="7" t="s">
        <v>45</v>
      </c>
      <c r="K72" s="7">
        <v>2</v>
      </c>
      <c r="L72" s="7"/>
      <c r="M72" s="7"/>
      <c r="N72" s="38">
        <v>71.81</v>
      </c>
      <c r="O72" s="7">
        <v>6</v>
      </c>
      <c r="P72" s="7" t="s">
        <v>120</v>
      </c>
      <c r="Q72" s="7">
        <v>1</v>
      </c>
      <c r="R72" s="7" t="s">
        <v>46</v>
      </c>
      <c r="S72" s="7">
        <v>3</v>
      </c>
      <c r="T72" s="7" t="s">
        <v>44</v>
      </c>
      <c r="U72" s="7">
        <v>0</v>
      </c>
      <c r="V72" s="7">
        <v>160</v>
      </c>
      <c r="W72" s="7">
        <v>5</v>
      </c>
      <c r="X72" s="39">
        <v>3.5</v>
      </c>
      <c r="Y72" s="7">
        <v>3</v>
      </c>
      <c r="Z72" s="39">
        <v>20.5</v>
      </c>
      <c r="AA72" s="7">
        <v>1</v>
      </c>
      <c r="AB72" s="7"/>
      <c r="AC72" s="7"/>
      <c r="AD72" s="9">
        <v>99.9</v>
      </c>
      <c r="AE72" s="7">
        <v>3</v>
      </c>
      <c r="AF72" s="111">
        <v>30</v>
      </c>
      <c r="AG72" s="10">
        <f t="shared" si="6"/>
        <v>1053008.18</v>
      </c>
      <c r="AH72" s="28">
        <v>1016153</v>
      </c>
      <c r="AI72" s="10">
        <v>36855.18</v>
      </c>
      <c r="AJ72" s="10">
        <f t="shared" si="7"/>
        <v>88309.759999999995</v>
      </c>
      <c r="AK72" s="28">
        <v>70206.259999999995</v>
      </c>
      <c r="AL72" s="10">
        <v>18103.5</v>
      </c>
      <c r="AM72" s="10">
        <f t="shared" si="8"/>
        <v>1141317.94</v>
      </c>
      <c r="AN72" s="10">
        <f t="shared" si="9"/>
        <v>1086359.26</v>
      </c>
      <c r="AO72" s="10">
        <f t="shared" si="10"/>
        <v>54958.68</v>
      </c>
      <c r="AP72" s="144">
        <v>43760.385416666664</v>
      </c>
      <c r="AQ72" s="82">
        <v>3.9999999190838893</v>
      </c>
      <c r="AR72" s="82">
        <v>21.999998308175908</v>
      </c>
    </row>
    <row r="73" spans="1:44" ht="75" x14ac:dyDescent="0.2">
      <c r="A73" s="7">
        <v>30</v>
      </c>
      <c r="B73" s="6" t="s">
        <v>262</v>
      </c>
      <c r="C73" s="7" t="s">
        <v>2</v>
      </c>
      <c r="D73" s="7" t="s">
        <v>28</v>
      </c>
      <c r="E73" s="11">
        <v>43765</v>
      </c>
      <c r="F73" s="7">
        <v>1956</v>
      </c>
      <c r="G73" s="7">
        <v>6</v>
      </c>
      <c r="H73" s="7" t="s">
        <v>44</v>
      </c>
      <c r="I73" s="7">
        <v>0</v>
      </c>
      <c r="J73" s="7" t="s">
        <v>45</v>
      </c>
      <c r="K73" s="7">
        <v>2</v>
      </c>
      <c r="L73" s="7"/>
      <c r="M73" s="7"/>
      <c r="N73" s="38">
        <v>77.599999999999994</v>
      </c>
      <c r="O73" s="7">
        <v>6</v>
      </c>
      <c r="P73" s="7" t="s">
        <v>49</v>
      </c>
      <c r="Q73" s="7">
        <v>3</v>
      </c>
      <c r="R73" s="7" t="s">
        <v>46</v>
      </c>
      <c r="S73" s="7">
        <v>3</v>
      </c>
      <c r="T73" s="7" t="s">
        <v>44</v>
      </c>
      <c r="U73" s="7">
        <v>0</v>
      </c>
      <c r="V73" s="7">
        <v>120</v>
      </c>
      <c r="W73" s="7">
        <v>4</v>
      </c>
      <c r="X73" s="39">
        <v>3.5</v>
      </c>
      <c r="Y73" s="7">
        <v>3</v>
      </c>
      <c r="Z73" s="39">
        <v>0</v>
      </c>
      <c r="AA73" s="7">
        <v>0</v>
      </c>
      <c r="AB73" s="7"/>
      <c r="AC73" s="7"/>
      <c r="AD73" s="9">
        <v>97.8</v>
      </c>
      <c r="AE73" s="7">
        <v>3</v>
      </c>
      <c r="AF73" s="111">
        <v>30</v>
      </c>
      <c r="AG73" s="10">
        <f t="shared" si="6"/>
        <v>539268.92000000004</v>
      </c>
      <c r="AH73" s="28">
        <v>520394.51</v>
      </c>
      <c r="AI73" s="10">
        <v>18874.41</v>
      </c>
      <c r="AJ73" s="10">
        <f t="shared" si="7"/>
        <v>0</v>
      </c>
      <c r="AK73" s="28">
        <v>0</v>
      </c>
      <c r="AL73" s="10">
        <v>0</v>
      </c>
      <c r="AM73" s="10">
        <f t="shared" si="8"/>
        <v>539268.92000000004</v>
      </c>
      <c r="AN73" s="10">
        <f t="shared" si="9"/>
        <v>520394.51</v>
      </c>
      <c r="AO73" s="10">
        <f t="shared" si="10"/>
        <v>18874.41</v>
      </c>
      <c r="AP73" s="144">
        <v>43780.708333333336</v>
      </c>
      <c r="AQ73" s="9">
        <v>3.4999995920402753</v>
      </c>
      <c r="AR73" s="9" t="e">
        <v>#DIV/0!</v>
      </c>
    </row>
    <row r="74" spans="1:44" ht="131.25" x14ac:dyDescent="0.2">
      <c r="A74" s="7">
        <v>31</v>
      </c>
      <c r="B74" s="6" t="s">
        <v>144</v>
      </c>
      <c r="C74" s="7" t="s">
        <v>2</v>
      </c>
      <c r="D74" s="7" t="s">
        <v>28</v>
      </c>
      <c r="E74" s="11">
        <v>43752</v>
      </c>
      <c r="F74" s="7">
        <v>1999</v>
      </c>
      <c r="G74" s="7">
        <v>3</v>
      </c>
      <c r="H74" s="7" t="s">
        <v>44</v>
      </c>
      <c r="I74" s="7">
        <v>0</v>
      </c>
      <c r="J74" s="7" t="s">
        <v>45</v>
      </c>
      <c r="K74" s="7">
        <v>2</v>
      </c>
      <c r="L74" s="7"/>
      <c r="M74" s="7"/>
      <c r="N74" s="38">
        <v>69.489999999999995</v>
      </c>
      <c r="O74" s="7">
        <v>5</v>
      </c>
      <c r="P74" s="7" t="s">
        <v>120</v>
      </c>
      <c r="Q74" s="7">
        <v>1</v>
      </c>
      <c r="R74" s="7" t="s">
        <v>46</v>
      </c>
      <c r="S74" s="7">
        <v>3</v>
      </c>
      <c r="T74" s="7" t="s">
        <v>44</v>
      </c>
      <c r="U74" s="7">
        <v>0</v>
      </c>
      <c r="V74" s="7">
        <v>210</v>
      </c>
      <c r="W74" s="7">
        <v>7</v>
      </c>
      <c r="X74" s="39">
        <v>3.5</v>
      </c>
      <c r="Y74" s="7">
        <v>3</v>
      </c>
      <c r="Z74" s="39">
        <v>20.5</v>
      </c>
      <c r="AA74" s="7">
        <v>1</v>
      </c>
      <c r="AB74" s="7"/>
      <c r="AC74" s="7"/>
      <c r="AD74" s="9">
        <v>99.9</v>
      </c>
      <c r="AE74" s="7">
        <v>3</v>
      </c>
      <c r="AF74" s="111">
        <v>28</v>
      </c>
      <c r="AG74" s="10">
        <f t="shared" si="6"/>
        <v>959600.99</v>
      </c>
      <c r="AH74" s="28">
        <v>926014.96</v>
      </c>
      <c r="AI74" s="104">
        <v>33586.03</v>
      </c>
      <c r="AJ74" s="10">
        <f t="shared" si="7"/>
        <v>2648861.63</v>
      </c>
      <c r="AK74" s="28">
        <v>2105845</v>
      </c>
      <c r="AL74" s="10">
        <v>543016.63</v>
      </c>
      <c r="AM74" s="10">
        <f t="shared" si="8"/>
        <v>3608462.62</v>
      </c>
      <c r="AN74" s="10">
        <f t="shared" si="9"/>
        <v>3031859.96</v>
      </c>
      <c r="AO74" s="10">
        <f t="shared" si="10"/>
        <v>576602.66</v>
      </c>
      <c r="AP74" s="144">
        <v>43760.385416666664</v>
      </c>
      <c r="AQ74" s="82">
        <v>3.499999515423593</v>
      </c>
      <c r="AR74" s="82">
        <v>20.499999843328926</v>
      </c>
    </row>
    <row r="75" spans="1:44" ht="56.25" x14ac:dyDescent="0.2">
      <c r="A75" s="7">
        <v>32</v>
      </c>
      <c r="B75" s="6" t="s">
        <v>263</v>
      </c>
      <c r="C75" s="7" t="s">
        <v>2</v>
      </c>
      <c r="D75" s="7" t="s">
        <v>28</v>
      </c>
      <c r="E75" s="11">
        <v>43770</v>
      </c>
      <c r="F75" s="7">
        <v>1973</v>
      </c>
      <c r="G75" s="7">
        <v>6</v>
      </c>
      <c r="H75" s="7" t="s">
        <v>44</v>
      </c>
      <c r="I75" s="7">
        <v>0</v>
      </c>
      <c r="J75" s="7" t="s">
        <v>45</v>
      </c>
      <c r="K75" s="7">
        <v>2</v>
      </c>
      <c r="L75" s="7"/>
      <c r="M75" s="7"/>
      <c r="N75" s="38">
        <v>71.89</v>
      </c>
      <c r="O75" s="7">
        <v>6</v>
      </c>
      <c r="P75" s="7" t="s">
        <v>49</v>
      </c>
      <c r="Q75" s="7">
        <v>3</v>
      </c>
      <c r="R75" s="7" t="s">
        <v>46</v>
      </c>
      <c r="S75" s="7">
        <v>3</v>
      </c>
      <c r="T75" s="7" t="s">
        <v>44</v>
      </c>
      <c r="U75" s="7">
        <v>0</v>
      </c>
      <c r="V75" s="7">
        <v>90</v>
      </c>
      <c r="W75" s="7">
        <v>3</v>
      </c>
      <c r="X75" s="39">
        <v>0</v>
      </c>
      <c r="Y75" s="7">
        <v>0</v>
      </c>
      <c r="Z75" s="39">
        <v>20.5</v>
      </c>
      <c r="AA75" s="7">
        <v>1</v>
      </c>
      <c r="AB75" s="7"/>
      <c r="AC75" s="7"/>
      <c r="AD75" s="9">
        <v>80</v>
      </c>
      <c r="AE75" s="7">
        <v>0</v>
      </c>
      <c r="AF75" s="111">
        <v>24</v>
      </c>
      <c r="AG75" s="10">
        <f t="shared" si="6"/>
        <v>0</v>
      </c>
      <c r="AH75" s="86">
        <v>0</v>
      </c>
      <c r="AI75" s="10">
        <v>0</v>
      </c>
      <c r="AJ75" s="10">
        <f t="shared" si="7"/>
        <v>249762.00999999998</v>
      </c>
      <c r="AK75" s="28">
        <v>198560.8</v>
      </c>
      <c r="AL75" s="10">
        <v>51201.21</v>
      </c>
      <c r="AM75" s="10">
        <f t="shared" si="8"/>
        <v>249762.00999999998</v>
      </c>
      <c r="AN75" s="10">
        <f t="shared" si="9"/>
        <v>198560.8</v>
      </c>
      <c r="AO75" s="10">
        <f t="shared" si="10"/>
        <v>51201.21</v>
      </c>
      <c r="AP75" s="138">
        <v>43780.708333333336</v>
      </c>
      <c r="AQ75" s="82">
        <v>0</v>
      </c>
      <c r="AR75" s="82">
        <v>20.5</v>
      </c>
    </row>
    <row r="76" spans="1:44" ht="56.25" x14ac:dyDescent="0.2">
      <c r="A76" s="7">
        <v>33</v>
      </c>
      <c r="B76" s="6" t="s">
        <v>264</v>
      </c>
      <c r="C76" s="7" t="s">
        <v>2</v>
      </c>
      <c r="D76" s="7" t="s">
        <v>28</v>
      </c>
      <c r="E76" s="11">
        <v>43772</v>
      </c>
      <c r="F76" s="7">
        <v>1973</v>
      </c>
      <c r="G76" s="7">
        <v>6</v>
      </c>
      <c r="H76" s="7" t="s">
        <v>44</v>
      </c>
      <c r="I76" s="7">
        <v>0</v>
      </c>
      <c r="J76" s="7" t="s">
        <v>45</v>
      </c>
      <c r="K76" s="7">
        <v>2</v>
      </c>
      <c r="L76" s="7"/>
      <c r="M76" s="7"/>
      <c r="N76" s="38">
        <v>74.5</v>
      </c>
      <c r="O76" s="7">
        <v>6</v>
      </c>
      <c r="P76" s="7" t="s">
        <v>49</v>
      </c>
      <c r="Q76" s="7">
        <v>3</v>
      </c>
      <c r="R76" s="7" t="s">
        <v>46</v>
      </c>
      <c r="S76" s="7">
        <v>3</v>
      </c>
      <c r="T76" s="7" t="s">
        <v>44</v>
      </c>
      <c r="U76" s="7">
        <v>0</v>
      </c>
      <c r="V76" s="7">
        <v>90</v>
      </c>
      <c r="W76" s="7">
        <v>3</v>
      </c>
      <c r="X76" s="39">
        <v>0</v>
      </c>
      <c r="Y76" s="7">
        <v>0</v>
      </c>
      <c r="Z76" s="39">
        <v>20.5</v>
      </c>
      <c r="AA76" s="7">
        <v>1</v>
      </c>
      <c r="AB76" s="7"/>
      <c r="AC76" s="7"/>
      <c r="AD76" s="9">
        <v>80</v>
      </c>
      <c r="AE76" s="7">
        <v>0</v>
      </c>
      <c r="AF76" s="111">
        <v>24</v>
      </c>
      <c r="AG76" s="10">
        <f t="shared" si="6"/>
        <v>0</v>
      </c>
      <c r="AH76" s="28">
        <v>0</v>
      </c>
      <c r="AI76" s="10">
        <v>0</v>
      </c>
      <c r="AJ76" s="10">
        <f t="shared" si="7"/>
        <v>151231.96</v>
      </c>
      <c r="AK76" s="28">
        <v>120229.41</v>
      </c>
      <c r="AL76" s="28">
        <v>31002.55</v>
      </c>
      <c r="AM76" s="10">
        <f t="shared" si="8"/>
        <v>151231.96</v>
      </c>
      <c r="AN76" s="10">
        <f t="shared" si="9"/>
        <v>120229.41</v>
      </c>
      <c r="AO76" s="10">
        <f t="shared" si="10"/>
        <v>31002.55</v>
      </c>
      <c r="AP76" s="138">
        <v>43780.708333333336</v>
      </c>
      <c r="AQ76" s="82">
        <v>0</v>
      </c>
      <c r="AR76" s="82">
        <v>20.5</v>
      </c>
    </row>
    <row r="77" spans="1:44" ht="409.5" x14ac:dyDescent="0.2">
      <c r="A77" s="12">
        <v>1</v>
      </c>
      <c r="B77" s="16" t="s">
        <v>155</v>
      </c>
      <c r="C77" s="12" t="s">
        <v>0</v>
      </c>
      <c r="D77" s="12" t="s">
        <v>37</v>
      </c>
      <c r="E77" s="15">
        <v>43752</v>
      </c>
      <c r="F77" s="12">
        <v>1976</v>
      </c>
      <c r="G77" s="12">
        <v>6</v>
      </c>
      <c r="H77" s="12" t="s">
        <v>29</v>
      </c>
      <c r="I77" s="13">
        <v>0</v>
      </c>
      <c r="J77" s="12" t="s">
        <v>30</v>
      </c>
      <c r="K77" s="13">
        <v>2</v>
      </c>
      <c r="L77" s="12" t="s">
        <v>30</v>
      </c>
      <c r="M77" s="12">
        <v>0</v>
      </c>
      <c r="N77" s="41">
        <v>75</v>
      </c>
      <c r="O77" s="13">
        <v>6</v>
      </c>
      <c r="P77" s="12" t="s">
        <v>156</v>
      </c>
      <c r="Q77" s="13">
        <v>10</v>
      </c>
      <c r="R77" s="12" t="s">
        <v>30</v>
      </c>
      <c r="S77" s="13">
        <v>3</v>
      </c>
      <c r="T77" s="12" t="s">
        <v>32</v>
      </c>
      <c r="U77" s="13">
        <v>0</v>
      </c>
      <c r="V77" s="12">
        <v>214</v>
      </c>
      <c r="W77" s="13">
        <v>7</v>
      </c>
      <c r="X77" s="77">
        <v>2</v>
      </c>
      <c r="Y77" s="13">
        <v>0</v>
      </c>
      <c r="Z77" s="77">
        <v>20</v>
      </c>
      <c r="AA77" s="13">
        <v>0</v>
      </c>
      <c r="AB77" s="12" t="s">
        <v>44</v>
      </c>
      <c r="AC77" s="13">
        <v>0</v>
      </c>
      <c r="AD77" s="43">
        <v>99.2</v>
      </c>
      <c r="AE77" s="13">
        <v>3</v>
      </c>
      <c r="AF77" s="113">
        <v>37</v>
      </c>
      <c r="AG77" s="14">
        <f t="shared" si="6"/>
        <v>1279542.68</v>
      </c>
      <c r="AH77" s="14">
        <v>1253951.8299999998</v>
      </c>
      <c r="AI77" s="14">
        <v>25590.85</v>
      </c>
      <c r="AJ77" s="14">
        <f t="shared" si="7"/>
        <v>1249834.3400000001</v>
      </c>
      <c r="AK77" s="14">
        <v>999867.47000000009</v>
      </c>
      <c r="AL77" s="14">
        <v>249966.87</v>
      </c>
      <c r="AM77" s="14">
        <f t="shared" si="8"/>
        <v>2529377.0199999996</v>
      </c>
      <c r="AN77" s="14">
        <f t="shared" si="9"/>
        <v>2253819.2999999998</v>
      </c>
      <c r="AO77" s="14">
        <f t="shared" si="10"/>
        <v>275557.71999999997</v>
      </c>
      <c r="AP77" s="23">
        <v>43760.631944444445</v>
      </c>
      <c r="AQ77" s="43">
        <v>1.9999997186494787</v>
      </c>
      <c r="AR77" s="43">
        <v>20.000000160021205</v>
      </c>
    </row>
    <row r="78" spans="1:44" ht="409.5" x14ac:dyDescent="0.2">
      <c r="A78" s="12">
        <v>2</v>
      </c>
      <c r="B78" s="16" t="s">
        <v>167</v>
      </c>
      <c r="C78" s="12" t="s">
        <v>0</v>
      </c>
      <c r="D78" s="12" t="s">
        <v>168</v>
      </c>
      <c r="E78" s="15">
        <v>43756</v>
      </c>
      <c r="F78" s="12">
        <v>1999</v>
      </c>
      <c r="G78" s="12">
        <v>3</v>
      </c>
      <c r="H78" s="12" t="s">
        <v>29</v>
      </c>
      <c r="I78" s="12">
        <v>0</v>
      </c>
      <c r="J78" s="12" t="s">
        <v>30</v>
      </c>
      <c r="K78" s="12">
        <v>2</v>
      </c>
      <c r="L78" s="12" t="s">
        <v>30</v>
      </c>
      <c r="M78" s="12">
        <v>0</v>
      </c>
      <c r="N78" s="41">
        <v>70</v>
      </c>
      <c r="O78" s="12">
        <v>6</v>
      </c>
      <c r="P78" s="12" t="s">
        <v>156</v>
      </c>
      <c r="Q78" s="12">
        <v>10</v>
      </c>
      <c r="R78" s="12" t="s">
        <v>30</v>
      </c>
      <c r="S78" s="12">
        <v>3</v>
      </c>
      <c r="T78" s="12" t="s">
        <v>32</v>
      </c>
      <c r="U78" s="12">
        <v>0</v>
      </c>
      <c r="V78" s="12">
        <v>201</v>
      </c>
      <c r="W78" s="12">
        <v>7</v>
      </c>
      <c r="X78" s="77">
        <v>2</v>
      </c>
      <c r="Y78" s="12">
        <v>0</v>
      </c>
      <c r="Z78" s="77">
        <v>0</v>
      </c>
      <c r="AA78" s="12">
        <v>0</v>
      </c>
      <c r="AB78" s="12" t="s">
        <v>44</v>
      </c>
      <c r="AC78" s="12">
        <v>0</v>
      </c>
      <c r="AD78" s="43">
        <v>99</v>
      </c>
      <c r="AE78" s="42">
        <v>3</v>
      </c>
      <c r="AF78" s="113">
        <v>34</v>
      </c>
      <c r="AG78" s="14">
        <f t="shared" si="6"/>
        <v>1899294.6</v>
      </c>
      <c r="AH78" s="14">
        <v>1861308.7100000002</v>
      </c>
      <c r="AI78" s="14">
        <v>37985.89</v>
      </c>
      <c r="AJ78" s="14">
        <f t="shared" si="7"/>
        <v>0</v>
      </c>
      <c r="AK78" s="14">
        <v>0</v>
      </c>
      <c r="AL78" s="14">
        <v>0</v>
      </c>
      <c r="AM78" s="14">
        <f t="shared" si="8"/>
        <v>1899294.6</v>
      </c>
      <c r="AN78" s="14">
        <f t="shared" si="9"/>
        <v>1861308.7100000002</v>
      </c>
      <c r="AO78" s="14">
        <f t="shared" si="10"/>
        <v>37985.89</v>
      </c>
      <c r="AP78" s="23">
        <v>43759.625</v>
      </c>
      <c r="AQ78" s="245">
        <v>1.9999998946977471</v>
      </c>
      <c r="AR78" s="245" t="e">
        <v>#DIV/0!</v>
      </c>
    </row>
    <row r="79" spans="1:44" ht="409.5" x14ac:dyDescent="0.2">
      <c r="A79" s="12">
        <v>3</v>
      </c>
      <c r="B79" s="16" t="s">
        <v>165</v>
      </c>
      <c r="C79" s="12" t="s">
        <v>0</v>
      </c>
      <c r="D79" s="12" t="s">
        <v>37</v>
      </c>
      <c r="E79" s="15">
        <v>43755</v>
      </c>
      <c r="F79" s="12">
        <v>1966</v>
      </c>
      <c r="G79" s="12">
        <v>6</v>
      </c>
      <c r="H79" s="12" t="s">
        <v>29</v>
      </c>
      <c r="I79" s="13">
        <v>0</v>
      </c>
      <c r="J79" s="12" t="s">
        <v>30</v>
      </c>
      <c r="K79" s="13">
        <v>2</v>
      </c>
      <c r="L79" s="12" t="s">
        <v>30</v>
      </c>
      <c r="M79" s="12">
        <v>0</v>
      </c>
      <c r="N79" s="41">
        <v>68.2</v>
      </c>
      <c r="O79" s="13">
        <v>5</v>
      </c>
      <c r="P79" s="12" t="s">
        <v>156</v>
      </c>
      <c r="Q79" s="13">
        <v>10</v>
      </c>
      <c r="R79" s="12" t="s">
        <v>30</v>
      </c>
      <c r="S79" s="13">
        <v>3</v>
      </c>
      <c r="T79" s="12" t="s">
        <v>32</v>
      </c>
      <c r="U79" s="13">
        <v>0</v>
      </c>
      <c r="V79" s="12">
        <v>151</v>
      </c>
      <c r="W79" s="13">
        <v>5</v>
      </c>
      <c r="X79" s="77">
        <v>2</v>
      </c>
      <c r="Y79" s="13">
        <v>0</v>
      </c>
      <c r="Z79" s="77">
        <v>20</v>
      </c>
      <c r="AA79" s="12">
        <v>0</v>
      </c>
      <c r="AB79" s="12" t="s">
        <v>44</v>
      </c>
      <c r="AC79" s="13">
        <v>0</v>
      </c>
      <c r="AD79" s="43">
        <v>98.3</v>
      </c>
      <c r="AE79" s="13">
        <v>3</v>
      </c>
      <c r="AF79" s="113">
        <v>34</v>
      </c>
      <c r="AG79" s="14">
        <f t="shared" si="6"/>
        <v>1402500.67</v>
      </c>
      <c r="AH79" s="14">
        <v>1374450.66</v>
      </c>
      <c r="AI79" s="14">
        <v>28050.01</v>
      </c>
      <c r="AJ79" s="14">
        <f t="shared" si="7"/>
        <v>273462.83</v>
      </c>
      <c r="AK79" s="14">
        <v>218770.27000000002</v>
      </c>
      <c r="AL79" s="14">
        <v>54692.56</v>
      </c>
      <c r="AM79" s="14">
        <f t="shared" si="8"/>
        <v>1675963.5</v>
      </c>
      <c r="AN79" s="14">
        <f t="shared" si="9"/>
        <v>1593220.93</v>
      </c>
      <c r="AO79" s="14">
        <f t="shared" si="10"/>
        <v>82742.569999999992</v>
      </c>
      <c r="AP79" s="23">
        <v>43760.631944444445</v>
      </c>
      <c r="AQ79" s="43">
        <v>1.9999997575758734</v>
      </c>
      <c r="AR79" s="43">
        <v>19.999997805917534</v>
      </c>
    </row>
    <row r="80" spans="1:44" ht="278.25" customHeight="1" x14ac:dyDescent="0.2">
      <c r="A80" s="12">
        <v>4</v>
      </c>
      <c r="B80" s="16" t="s">
        <v>166</v>
      </c>
      <c r="C80" s="12" t="s">
        <v>0</v>
      </c>
      <c r="D80" s="12" t="s">
        <v>33</v>
      </c>
      <c r="E80" s="15">
        <v>43752</v>
      </c>
      <c r="F80" s="12">
        <v>1981</v>
      </c>
      <c r="G80" s="12">
        <v>6</v>
      </c>
      <c r="H80" s="12" t="s">
        <v>29</v>
      </c>
      <c r="I80" s="12">
        <v>0</v>
      </c>
      <c r="J80" s="12" t="s">
        <v>30</v>
      </c>
      <c r="K80" s="12">
        <v>2</v>
      </c>
      <c r="L80" s="12" t="s">
        <v>30</v>
      </c>
      <c r="M80" s="12">
        <v>0</v>
      </c>
      <c r="N80" s="41">
        <v>67</v>
      </c>
      <c r="O80" s="13">
        <v>5</v>
      </c>
      <c r="P80" s="12" t="s">
        <v>156</v>
      </c>
      <c r="Q80" s="12">
        <v>10</v>
      </c>
      <c r="R80" s="12" t="s">
        <v>30</v>
      </c>
      <c r="S80" s="12">
        <v>3</v>
      </c>
      <c r="T80" s="12" t="s">
        <v>32</v>
      </c>
      <c r="U80" s="12">
        <v>0</v>
      </c>
      <c r="V80" s="12">
        <v>151</v>
      </c>
      <c r="W80" s="12">
        <v>5</v>
      </c>
      <c r="X80" s="77">
        <v>2</v>
      </c>
      <c r="Y80" s="13">
        <v>0</v>
      </c>
      <c r="Z80" s="77">
        <v>0</v>
      </c>
      <c r="AA80" s="12">
        <v>0</v>
      </c>
      <c r="AB80" s="12" t="s">
        <v>44</v>
      </c>
      <c r="AC80" s="13">
        <v>0</v>
      </c>
      <c r="AD80" s="43">
        <v>98</v>
      </c>
      <c r="AE80" s="13">
        <v>3</v>
      </c>
      <c r="AF80" s="113">
        <v>34</v>
      </c>
      <c r="AG80" s="14">
        <f t="shared" si="6"/>
        <v>2326910.88</v>
      </c>
      <c r="AH80" s="14">
        <v>2280372.6599999997</v>
      </c>
      <c r="AI80" s="14">
        <v>46538.22</v>
      </c>
      <c r="AJ80" s="14">
        <f t="shared" si="7"/>
        <v>0</v>
      </c>
      <c r="AK80" s="14">
        <v>0</v>
      </c>
      <c r="AL80" s="14">
        <v>0</v>
      </c>
      <c r="AM80" s="14">
        <f t="shared" si="8"/>
        <v>2326910.88</v>
      </c>
      <c r="AN80" s="14">
        <f t="shared" si="9"/>
        <v>2280372.6599999997</v>
      </c>
      <c r="AO80" s="14">
        <f t="shared" si="10"/>
        <v>46538.22</v>
      </c>
      <c r="AP80" s="23">
        <v>43760.645833333336</v>
      </c>
      <c r="AQ80" s="43">
        <v>2.0000001031410366</v>
      </c>
      <c r="AR80" s="43" t="e">
        <v>#DIV/0!</v>
      </c>
    </row>
    <row r="81" spans="1:44" ht="275.25" customHeight="1" x14ac:dyDescent="0.2">
      <c r="A81" s="12">
        <v>5</v>
      </c>
      <c r="B81" s="16" t="s">
        <v>157</v>
      </c>
      <c r="C81" s="12" t="s">
        <v>0</v>
      </c>
      <c r="D81" s="12" t="s">
        <v>28</v>
      </c>
      <c r="E81" s="15">
        <v>43753</v>
      </c>
      <c r="F81" s="12">
        <v>1967</v>
      </c>
      <c r="G81" s="12">
        <v>6</v>
      </c>
      <c r="H81" s="12" t="s">
        <v>29</v>
      </c>
      <c r="I81" s="12">
        <v>0</v>
      </c>
      <c r="J81" s="12" t="s">
        <v>30</v>
      </c>
      <c r="K81" s="12">
        <v>2</v>
      </c>
      <c r="L81" s="12" t="s">
        <v>30</v>
      </c>
      <c r="M81" s="12">
        <v>0</v>
      </c>
      <c r="N81" s="41">
        <v>74.53</v>
      </c>
      <c r="O81" s="12">
        <v>6</v>
      </c>
      <c r="P81" s="12" t="s">
        <v>156</v>
      </c>
      <c r="Q81" s="12">
        <v>10</v>
      </c>
      <c r="R81" s="12" t="s">
        <v>30</v>
      </c>
      <c r="S81" s="12">
        <v>3</v>
      </c>
      <c r="T81" s="12" t="s">
        <v>32</v>
      </c>
      <c r="U81" s="12">
        <v>0</v>
      </c>
      <c r="V81" s="12">
        <v>119</v>
      </c>
      <c r="W81" s="12">
        <v>4</v>
      </c>
      <c r="X81" s="77">
        <v>2</v>
      </c>
      <c r="Y81" s="12">
        <v>0</v>
      </c>
      <c r="Z81" s="77">
        <v>20</v>
      </c>
      <c r="AA81" s="12">
        <v>0</v>
      </c>
      <c r="AB81" s="12" t="s">
        <v>44</v>
      </c>
      <c r="AC81" s="12">
        <v>0</v>
      </c>
      <c r="AD81" s="43">
        <v>122.6</v>
      </c>
      <c r="AE81" s="12">
        <v>3</v>
      </c>
      <c r="AF81" s="113">
        <v>34</v>
      </c>
      <c r="AG81" s="14">
        <f t="shared" si="6"/>
        <v>1697694.53</v>
      </c>
      <c r="AH81" s="14">
        <v>1663740.6400000001</v>
      </c>
      <c r="AI81" s="14">
        <v>33953.89</v>
      </c>
      <c r="AJ81" s="14">
        <f t="shared" si="7"/>
        <v>1236411.79</v>
      </c>
      <c r="AK81" s="14">
        <v>989129.43</v>
      </c>
      <c r="AL81" s="14">
        <v>247282.36</v>
      </c>
      <c r="AM81" s="14">
        <f t="shared" si="8"/>
        <v>2934106.3200000003</v>
      </c>
      <c r="AN81" s="14">
        <f t="shared" si="9"/>
        <v>2652870.0700000003</v>
      </c>
      <c r="AO81" s="14">
        <f t="shared" si="10"/>
        <v>281236.25</v>
      </c>
      <c r="AP81" s="23">
        <v>43760.666666666664</v>
      </c>
      <c r="AQ81" s="43">
        <v>1.9999999646579527</v>
      </c>
      <c r="AR81" s="43">
        <v>20.000000161758404</v>
      </c>
    </row>
    <row r="82" spans="1:44" ht="272.25" customHeight="1" x14ac:dyDescent="0.2">
      <c r="A82" s="12">
        <v>6</v>
      </c>
      <c r="B82" s="16" t="s">
        <v>158</v>
      </c>
      <c r="C82" s="12" t="s">
        <v>0</v>
      </c>
      <c r="D82" s="12" t="s">
        <v>28</v>
      </c>
      <c r="E82" s="15">
        <v>43753</v>
      </c>
      <c r="F82" s="12">
        <v>1967</v>
      </c>
      <c r="G82" s="12">
        <v>6</v>
      </c>
      <c r="H82" s="12" t="s">
        <v>29</v>
      </c>
      <c r="I82" s="12">
        <v>0</v>
      </c>
      <c r="J82" s="12" t="s">
        <v>30</v>
      </c>
      <c r="K82" s="12">
        <v>2</v>
      </c>
      <c r="L82" s="12" t="s">
        <v>30</v>
      </c>
      <c r="M82" s="12">
        <v>0</v>
      </c>
      <c r="N82" s="41">
        <v>76.709999999999994</v>
      </c>
      <c r="O82" s="12">
        <v>6</v>
      </c>
      <c r="P82" s="12" t="s">
        <v>156</v>
      </c>
      <c r="Q82" s="12">
        <v>10</v>
      </c>
      <c r="R82" s="12" t="s">
        <v>30</v>
      </c>
      <c r="S82" s="12">
        <v>3</v>
      </c>
      <c r="T82" s="12" t="s">
        <v>32</v>
      </c>
      <c r="U82" s="12">
        <v>0</v>
      </c>
      <c r="V82" s="12">
        <v>119</v>
      </c>
      <c r="W82" s="12">
        <v>4</v>
      </c>
      <c r="X82" s="77">
        <v>2</v>
      </c>
      <c r="Y82" s="12">
        <v>0</v>
      </c>
      <c r="Z82" s="77">
        <v>20</v>
      </c>
      <c r="AA82" s="12">
        <v>0</v>
      </c>
      <c r="AB82" s="12" t="s">
        <v>44</v>
      </c>
      <c r="AC82" s="12">
        <v>0</v>
      </c>
      <c r="AD82" s="43">
        <v>101.2</v>
      </c>
      <c r="AE82" s="12">
        <v>3</v>
      </c>
      <c r="AF82" s="113">
        <v>34</v>
      </c>
      <c r="AG82" s="14">
        <f t="shared" si="6"/>
        <v>668224.02</v>
      </c>
      <c r="AH82" s="14">
        <v>654859.54</v>
      </c>
      <c r="AI82" s="14">
        <v>13364.48</v>
      </c>
      <c r="AJ82" s="14">
        <f t="shared" si="7"/>
        <v>186040.84999999998</v>
      </c>
      <c r="AK82" s="14">
        <v>148832.68</v>
      </c>
      <c r="AL82" s="14">
        <v>37208.17</v>
      </c>
      <c r="AM82" s="14">
        <f t="shared" si="8"/>
        <v>854264.87</v>
      </c>
      <c r="AN82" s="14">
        <f t="shared" si="9"/>
        <v>803692.22</v>
      </c>
      <c r="AO82" s="14">
        <f t="shared" si="10"/>
        <v>50572.649999999994</v>
      </c>
      <c r="AP82" s="23">
        <v>43760.666666666664</v>
      </c>
      <c r="AQ82" s="43">
        <v>1.999999940139835</v>
      </c>
      <c r="AR82" s="43">
        <v>20</v>
      </c>
    </row>
    <row r="83" spans="1:44" ht="278.25" customHeight="1" x14ac:dyDescent="0.2">
      <c r="A83" s="12">
        <v>7</v>
      </c>
      <c r="B83" s="16" t="s">
        <v>159</v>
      </c>
      <c r="C83" s="12" t="s">
        <v>0</v>
      </c>
      <c r="D83" s="12" t="s">
        <v>28</v>
      </c>
      <c r="E83" s="15">
        <v>43753</v>
      </c>
      <c r="F83" s="12">
        <v>1990</v>
      </c>
      <c r="G83" s="12">
        <v>5</v>
      </c>
      <c r="H83" s="12" t="s">
        <v>29</v>
      </c>
      <c r="I83" s="12">
        <v>0</v>
      </c>
      <c r="J83" s="12" t="s">
        <v>30</v>
      </c>
      <c r="K83" s="12">
        <v>2</v>
      </c>
      <c r="L83" s="12" t="s">
        <v>30</v>
      </c>
      <c r="M83" s="12">
        <v>0</v>
      </c>
      <c r="N83" s="41">
        <v>78.12</v>
      </c>
      <c r="O83" s="12">
        <v>6</v>
      </c>
      <c r="P83" s="12" t="s">
        <v>156</v>
      </c>
      <c r="Q83" s="12">
        <v>10</v>
      </c>
      <c r="R83" s="12" t="s">
        <v>30</v>
      </c>
      <c r="S83" s="12">
        <v>3</v>
      </c>
      <c r="T83" s="12" t="s">
        <v>32</v>
      </c>
      <c r="U83" s="12">
        <v>0</v>
      </c>
      <c r="V83" s="12">
        <v>190</v>
      </c>
      <c r="W83" s="12">
        <v>5</v>
      </c>
      <c r="X83" s="77">
        <v>2</v>
      </c>
      <c r="Y83" s="12">
        <v>0</v>
      </c>
      <c r="Z83" s="77">
        <v>20</v>
      </c>
      <c r="AA83" s="12">
        <v>0</v>
      </c>
      <c r="AB83" s="12" t="s">
        <v>44</v>
      </c>
      <c r="AC83" s="12">
        <v>0</v>
      </c>
      <c r="AD83" s="43">
        <v>125.8</v>
      </c>
      <c r="AE83" s="12">
        <v>3</v>
      </c>
      <c r="AF83" s="113">
        <v>34</v>
      </c>
      <c r="AG83" s="14">
        <f t="shared" si="6"/>
        <v>2154704.11</v>
      </c>
      <c r="AH83" s="14">
        <v>2111610.0299999998</v>
      </c>
      <c r="AI83" s="14">
        <v>43094.080000000002</v>
      </c>
      <c r="AJ83" s="14">
        <f t="shared" si="7"/>
        <v>2697083.44</v>
      </c>
      <c r="AK83" s="14">
        <v>2157666.75</v>
      </c>
      <c r="AL83" s="14">
        <v>539416.68999999994</v>
      </c>
      <c r="AM83" s="14">
        <f t="shared" si="8"/>
        <v>4851787.5499999989</v>
      </c>
      <c r="AN83" s="14">
        <f t="shared" si="9"/>
        <v>4269276.7799999993</v>
      </c>
      <c r="AO83" s="14">
        <f t="shared" si="10"/>
        <v>582510.7699999999</v>
      </c>
      <c r="AP83" s="23">
        <v>43760.666666666664</v>
      </c>
      <c r="AQ83" s="43">
        <v>3.4999999857138713</v>
      </c>
      <c r="AR83" s="43">
        <v>20.499999897591824</v>
      </c>
    </row>
    <row r="84" spans="1:44" ht="287.25" customHeight="1" x14ac:dyDescent="0.2">
      <c r="A84" s="12">
        <v>8</v>
      </c>
      <c r="B84" s="16" t="s">
        <v>160</v>
      </c>
      <c r="C84" s="12" t="s">
        <v>0</v>
      </c>
      <c r="D84" s="12" t="s">
        <v>28</v>
      </c>
      <c r="E84" s="15">
        <v>43753</v>
      </c>
      <c r="F84" s="12">
        <v>1988</v>
      </c>
      <c r="G84" s="12">
        <v>5</v>
      </c>
      <c r="H84" s="12" t="s">
        <v>29</v>
      </c>
      <c r="I84" s="12">
        <v>0</v>
      </c>
      <c r="J84" s="12" t="s">
        <v>30</v>
      </c>
      <c r="K84" s="12">
        <v>2</v>
      </c>
      <c r="L84" s="12" t="s">
        <v>30</v>
      </c>
      <c r="M84" s="12">
        <v>0</v>
      </c>
      <c r="N84" s="41">
        <v>71.67</v>
      </c>
      <c r="O84" s="12">
        <v>6</v>
      </c>
      <c r="P84" s="12" t="s">
        <v>156</v>
      </c>
      <c r="Q84" s="12">
        <v>10</v>
      </c>
      <c r="R84" s="12" t="s">
        <v>30</v>
      </c>
      <c r="S84" s="12">
        <v>3</v>
      </c>
      <c r="T84" s="12" t="s">
        <v>32</v>
      </c>
      <c r="U84" s="12">
        <v>0</v>
      </c>
      <c r="V84" s="12">
        <v>161</v>
      </c>
      <c r="W84" s="12">
        <v>5</v>
      </c>
      <c r="X84" s="77">
        <v>2</v>
      </c>
      <c r="Y84" s="12">
        <v>0</v>
      </c>
      <c r="Z84" s="77">
        <v>20</v>
      </c>
      <c r="AA84" s="12">
        <v>0</v>
      </c>
      <c r="AB84" s="12" t="s">
        <v>44</v>
      </c>
      <c r="AC84" s="12">
        <v>0</v>
      </c>
      <c r="AD84" s="43">
        <v>122.1</v>
      </c>
      <c r="AE84" s="12">
        <v>3</v>
      </c>
      <c r="AF84" s="113">
        <v>34</v>
      </c>
      <c r="AG84" s="14">
        <f t="shared" si="6"/>
        <v>1514876.59</v>
      </c>
      <c r="AH84" s="14">
        <v>1484579.06</v>
      </c>
      <c r="AI84" s="14">
        <v>30297.53</v>
      </c>
      <c r="AJ84" s="14">
        <f t="shared" si="7"/>
        <v>614151.06000000006</v>
      </c>
      <c r="AK84" s="14">
        <v>491320.85000000003</v>
      </c>
      <c r="AL84" s="14">
        <v>122830.21</v>
      </c>
      <c r="AM84" s="14">
        <f t="shared" si="8"/>
        <v>2129027.6500000004</v>
      </c>
      <c r="AN84" s="14">
        <f t="shared" si="9"/>
        <v>1975899.9100000001</v>
      </c>
      <c r="AO84" s="14">
        <f t="shared" si="10"/>
        <v>153127.74</v>
      </c>
      <c r="AP84" s="23">
        <v>43760.666666666664</v>
      </c>
      <c r="AQ84" s="43">
        <v>3.5000005131775715</v>
      </c>
      <c r="AR84" s="43">
        <v>20.499999288261879</v>
      </c>
    </row>
    <row r="85" spans="1:44" ht="299.25" customHeight="1" x14ac:dyDescent="0.2">
      <c r="A85" s="12">
        <v>9</v>
      </c>
      <c r="B85" s="16" t="s">
        <v>161</v>
      </c>
      <c r="C85" s="12" t="s">
        <v>0</v>
      </c>
      <c r="D85" s="12" t="s">
        <v>33</v>
      </c>
      <c r="E85" s="15">
        <v>43752</v>
      </c>
      <c r="F85" s="12">
        <v>1983</v>
      </c>
      <c r="G85" s="12">
        <v>6</v>
      </c>
      <c r="H85" s="12" t="s">
        <v>29</v>
      </c>
      <c r="I85" s="12">
        <v>0</v>
      </c>
      <c r="J85" s="12" t="s">
        <v>30</v>
      </c>
      <c r="K85" s="12">
        <v>2</v>
      </c>
      <c r="L85" s="12" t="s">
        <v>30</v>
      </c>
      <c r="M85" s="12">
        <v>0</v>
      </c>
      <c r="N85" s="41">
        <v>71.3</v>
      </c>
      <c r="O85" s="13">
        <v>6</v>
      </c>
      <c r="P85" s="12" t="s">
        <v>156</v>
      </c>
      <c r="Q85" s="12">
        <v>10</v>
      </c>
      <c r="R85" s="12" t="s">
        <v>30</v>
      </c>
      <c r="S85" s="12">
        <v>3</v>
      </c>
      <c r="T85" s="12" t="s">
        <v>32</v>
      </c>
      <c r="U85" s="12">
        <v>0</v>
      </c>
      <c r="V85" s="12">
        <v>58</v>
      </c>
      <c r="W85" s="12">
        <v>3</v>
      </c>
      <c r="X85" s="77">
        <v>2</v>
      </c>
      <c r="Y85" s="13">
        <v>0</v>
      </c>
      <c r="Z85" s="77">
        <v>0</v>
      </c>
      <c r="AA85" s="13">
        <v>0</v>
      </c>
      <c r="AB85" s="12" t="s">
        <v>44</v>
      </c>
      <c r="AC85" s="13">
        <v>0</v>
      </c>
      <c r="AD85" s="43">
        <v>96</v>
      </c>
      <c r="AE85" s="13">
        <v>3</v>
      </c>
      <c r="AF85" s="113">
        <v>33</v>
      </c>
      <c r="AG85" s="14">
        <f t="shared" si="6"/>
        <v>1447979.26</v>
      </c>
      <c r="AH85" s="14">
        <v>1419019.67</v>
      </c>
      <c r="AI85" s="14">
        <v>28959.59</v>
      </c>
      <c r="AJ85" s="14">
        <f t="shared" si="7"/>
        <v>0</v>
      </c>
      <c r="AK85" s="14">
        <v>0</v>
      </c>
      <c r="AL85" s="14">
        <v>0</v>
      </c>
      <c r="AM85" s="14">
        <f t="shared" si="8"/>
        <v>1447979.26</v>
      </c>
      <c r="AN85" s="14">
        <f t="shared" si="9"/>
        <v>1419019.67</v>
      </c>
      <c r="AO85" s="14">
        <f t="shared" si="10"/>
        <v>28959.59</v>
      </c>
      <c r="AP85" s="23">
        <v>43760.381944444445</v>
      </c>
      <c r="AQ85" s="43">
        <v>2.0000003314964609</v>
      </c>
      <c r="AR85" s="43" t="e">
        <v>#DIV/0!</v>
      </c>
    </row>
    <row r="86" spans="1:44" ht="272.25" customHeight="1" x14ac:dyDescent="0.2">
      <c r="A86" s="12">
        <v>10</v>
      </c>
      <c r="B86" s="16" t="s">
        <v>163</v>
      </c>
      <c r="C86" s="12" t="s">
        <v>0</v>
      </c>
      <c r="D86" s="12" t="s">
        <v>28</v>
      </c>
      <c r="E86" s="15">
        <v>43753</v>
      </c>
      <c r="F86" s="12">
        <v>1962</v>
      </c>
      <c r="G86" s="12">
        <v>6</v>
      </c>
      <c r="H86" s="12" t="s">
        <v>29</v>
      </c>
      <c r="I86" s="12">
        <v>0</v>
      </c>
      <c r="J86" s="12" t="s">
        <v>30</v>
      </c>
      <c r="K86" s="12">
        <v>2</v>
      </c>
      <c r="L86" s="12" t="s">
        <v>30</v>
      </c>
      <c r="M86" s="12">
        <v>0</v>
      </c>
      <c r="N86" s="41">
        <v>71.88</v>
      </c>
      <c r="O86" s="12">
        <v>6</v>
      </c>
      <c r="P86" s="12" t="s">
        <v>156</v>
      </c>
      <c r="Q86" s="12">
        <v>10</v>
      </c>
      <c r="R86" s="12" t="s">
        <v>30</v>
      </c>
      <c r="S86" s="12">
        <v>3</v>
      </c>
      <c r="T86" s="12" t="s">
        <v>32</v>
      </c>
      <c r="U86" s="12">
        <v>0</v>
      </c>
      <c r="V86" s="12">
        <v>64</v>
      </c>
      <c r="W86" s="12">
        <v>3</v>
      </c>
      <c r="X86" s="77">
        <v>2</v>
      </c>
      <c r="Y86" s="12">
        <v>0</v>
      </c>
      <c r="Z86" s="77">
        <v>0</v>
      </c>
      <c r="AA86" s="12">
        <v>0</v>
      </c>
      <c r="AB86" s="12" t="s">
        <v>44</v>
      </c>
      <c r="AC86" s="12">
        <v>0</v>
      </c>
      <c r="AD86" s="43">
        <v>140.69999999999999</v>
      </c>
      <c r="AE86" s="12">
        <v>3</v>
      </c>
      <c r="AF86" s="113">
        <v>33</v>
      </c>
      <c r="AG86" s="14">
        <f t="shared" si="6"/>
        <v>612531.88</v>
      </c>
      <c r="AH86" s="14">
        <v>600281.24</v>
      </c>
      <c r="AI86" s="14">
        <v>12250.64</v>
      </c>
      <c r="AJ86" s="14">
        <f t="shared" si="7"/>
        <v>0</v>
      </c>
      <c r="AK86" s="14">
        <v>0</v>
      </c>
      <c r="AL86" s="14">
        <v>0</v>
      </c>
      <c r="AM86" s="14">
        <f t="shared" si="8"/>
        <v>612531.88</v>
      </c>
      <c r="AN86" s="14">
        <f t="shared" si="9"/>
        <v>600281.24</v>
      </c>
      <c r="AO86" s="14">
        <f t="shared" si="10"/>
        <v>12250.64</v>
      </c>
      <c r="AP86" s="23">
        <v>43760.666666666664</v>
      </c>
      <c r="AQ86" s="43">
        <v>2.0000003918163407</v>
      </c>
      <c r="AR86" s="43" t="e">
        <v>#DIV/0!</v>
      </c>
    </row>
    <row r="87" spans="1:44" ht="284.25" customHeight="1" x14ac:dyDescent="0.2">
      <c r="A87" s="12">
        <v>11</v>
      </c>
      <c r="B87" s="16" t="s">
        <v>162</v>
      </c>
      <c r="C87" s="12" t="s">
        <v>0</v>
      </c>
      <c r="D87" s="12" t="s">
        <v>28</v>
      </c>
      <c r="E87" s="15">
        <v>43753</v>
      </c>
      <c r="F87" s="12">
        <v>1967</v>
      </c>
      <c r="G87" s="12">
        <v>6</v>
      </c>
      <c r="H87" s="12" t="s">
        <v>29</v>
      </c>
      <c r="I87" s="12">
        <v>0</v>
      </c>
      <c r="J87" s="12" t="s">
        <v>30</v>
      </c>
      <c r="K87" s="12">
        <v>2</v>
      </c>
      <c r="L87" s="12" t="s">
        <v>30</v>
      </c>
      <c r="M87" s="12">
        <v>0</v>
      </c>
      <c r="N87" s="41">
        <v>74.599999999999994</v>
      </c>
      <c r="O87" s="12">
        <v>6</v>
      </c>
      <c r="P87" s="12" t="s">
        <v>156</v>
      </c>
      <c r="Q87" s="12">
        <v>8</v>
      </c>
      <c r="R87" s="12" t="s">
        <v>30</v>
      </c>
      <c r="S87" s="12">
        <v>3</v>
      </c>
      <c r="T87" s="12" t="s">
        <v>32</v>
      </c>
      <c r="U87" s="12">
        <v>0</v>
      </c>
      <c r="V87" s="12">
        <v>90</v>
      </c>
      <c r="W87" s="12">
        <v>3</v>
      </c>
      <c r="X87" s="77">
        <v>2</v>
      </c>
      <c r="Y87" s="12">
        <v>0</v>
      </c>
      <c r="Z87" s="77">
        <v>20</v>
      </c>
      <c r="AA87" s="12">
        <v>0</v>
      </c>
      <c r="AB87" s="12" t="s">
        <v>44</v>
      </c>
      <c r="AC87" s="12">
        <v>0</v>
      </c>
      <c r="AD87" s="43">
        <v>126.5</v>
      </c>
      <c r="AE87" s="12">
        <v>3</v>
      </c>
      <c r="AF87" s="113">
        <v>31</v>
      </c>
      <c r="AG87" s="14">
        <f t="shared" si="6"/>
        <v>914997.14</v>
      </c>
      <c r="AH87" s="14">
        <v>896697.20000000007</v>
      </c>
      <c r="AI87" s="14">
        <v>18299.939999999999</v>
      </c>
      <c r="AJ87" s="14">
        <f t="shared" si="7"/>
        <v>318583.75</v>
      </c>
      <c r="AK87" s="14">
        <v>254867</v>
      </c>
      <c r="AL87" s="14">
        <v>63716.75</v>
      </c>
      <c r="AM87" s="14">
        <f t="shared" si="8"/>
        <v>1233580.8900000001</v>
      </c>
      <c r="AN87" s="14">
        <f t="shared" si="9"/>
        <v>1151564.2000000002</v>
      </c>
      <c r="AO87" s="14">
        <f t="shared" si="10"/>
        <v>82016.69</v>
      </c>
      <c r="AP87" s="45">
        <v>43760.666666666664</v>
      </c>
      <c r="AQ87" s="43">
        <v>1.9999996939881144</v>
      </c>
      <c r="AR87" s="43">
        <v>20</v>
      </c>
    </row>
    <row r="88" spans="1:44" ht="287.25" customHeight="1" x14ac:dyDescent="0.2">
      <c r="A88" s="12">
        <v>12</v>
      </c>
      <c r="B88" s="16" t="s">
        <v>164</v>
      </c>
      <c r="C88" s="12" t="s">
        <v>0</v>
      </c>
      <c r="D88" s="12" t="s">
        <v>40</v>
      </c>
      <c r="E88" s="15">
        <v>43758</v>
      </c>
      <c r="F88" s="12">
        <v>1984</v>
      </c>
      <c r="G88" s="12">
        <v>5</v>
      </c>
      <c r="H88" s="12" t="s">
        <v>29</v>
      </c>
      <c r="I88" s="12">
        <v>0</v>
      </c>
      <c r="J88" s="12" t="s">
        <v>30</v>
      </c>
      <c r="K88" s="12">
        <v>2</v>
      </c>
      <c r="L88" s="12" t="s">
        <v>30</v>
      </c>
      <c r="M88" s="12">
        <v>0</v>
      </c>
      <c r="N88" s="41">
        <v>69.45</v>
      </c>
      <c r="O88" s="12">
        <v>5</v>
      </c>
      <c r="P88" s="12" t="s">
        <v>156</v>
      </c>
      <c r="Q88" s="12">
        <v>8</v>
      </c>
      <c r="R88" s="12" t="s">
        <v>30</v>
      </c>
      <c r="S88" s="12">
        <v>3</v>
      </c>
      <c r="T88" s="12" t="s">
        <v>32</v>
      </c>
      <c r="U88" s="12">
        <v>0</v>
      </c>
      <c r="V88" s="12">
        <v>360</v>
      </c>
      <c r="W88" s="12">
        <v>7</v>
      </c>
      <c r="X88" s="77">
        <v>2.1</v>
      </c>
      <c r="Y88" s="12">
        <v>0</v>
      </c>
      <c r="Z88" s="77">
        <v>20.100000000000001</v>
      </c>
      <c r="AA88" s="12">
        <v>1</v>
      </c>
      <c r="AB88" s="12" t="s">
        <v>44</v>
      </c>
      <c r="AC88" s="12">
        <v>0</v>
      </c>
      <c r="AD88" s="43">
        <v>95.1</v>
      </c>
      <c r="AE88" s="12">
        <v>0</v>
      </c>
      <c r="AF88" s="113">
        <v>31</v>
      </c>
      <c r="AG88" s="14">
        <f t="shared" si="6"/>
        <v>8391141.4399999995</v>
      </c>
      <c r="AH88" s="14">
        <v>8214927.4699999997</v>
      </c>
      <c r="AI88" s="14">
        <v>176213.97</v>
      </c>
      <c r="AJ88" s="14">
        <f t="shared" si="7"/>
        <v>2670537.02</v>
      </c>
      <c r="AK88" s="14">
        <v>2133759.08</v>
      </c>
      <c r="AL88" s="14">
        <v>536777.93999999994</v>
      </c>
      <c r="AM88" s="14">
        <f t="shared" si="8"/>
        <v>11061678.460000001</v>
      </c>
      <c r="AN88" s="14">
        <f t="shared" si="9"/>
        <v>10348686.550000001</v>
      </c>
      <c r="AO88" s="14">
        <f t="shared" si="10"/>
        <v>712991.90999999992</v>
      </c>
      <c r="AP88" s="45">
        <v>43760.673611111109</v>
      </c>
      <c r="AQ88" s="43">
        <v>2.1000001919425615</v>
      </c>
      <c r="AR88" s="43" t="e">
        <v>#DIV/0!</v>
      </c>
    </row>
    <row r="89" spans="1:44" ht="285.75" customHeight="1" x14ac:dyDescent="0.2">
      <c r="A89" s="12">
        <v>13</v>
      </c>
      <c r="B89" s="16" t="s">
        <v>169</v>
      </c>
      <c r="C89" s="12" t="s">
        <v>0</v>
      </c>
      <c r="D89" s="12" t="s">
        <v>170</v>
      </c>
      <c r="E89" s="15">
        <v>43741</v>
      </c>
      <c r="F89" s="12">
        <v>1968</v>
      </c>
      <c r="G89" s="12">
        <v>6</v>
      </c>
      <c r="H89" s="12" t="s">
        <v>29</v>
      </c>
      <c r="I89" s="12">
        <v>0</v>
      </c>
      <c r="J89" s="12" t="s">
        <v>30</v>
      </c>
      <c r="K89" s="12">
        <v>2</v>
      </c>
      <c r="L89" s="12" t="s">
        <v>30</v>
      </c>
      <c r="M89" s="12">
        <v>0</v>
      </c>
      <c r="N89" s="41">
        <v>67.459999999999994</v>
      </c>
      <c r="O89" s="12">
        <v>5</v>
      </c>
      <c r="P89" s="12" t="s">
        <v>156</v>
      </c>
      <c r="Q89" s="12">
        <v>10</v>
      </c>
      <c r="R89" s="12" t="s">
        <v>30</v>
      </c>
      <c r="S89" s="12">
        <v>3</v>
      </c>
      <c r="T89" s="12" t="s">
        <v>32</v>
      </c>
      <c r="U89" s="12">
        <v>0</v>
      </c>
      <c r="V89" s="12">
        <v>90</v>
      </c>
      <c r="W89" s="12">
        <v>3</v>
      </c>
      <c r="X89" s="77">
        <v>2</v>
      </c>
      <c r="Y89" s="12">
        <v>0</v>
      </c>
      <c r="Z89" s="77">
        <v>20</v>
      </c>
      <c r="AA89" s="12">
        <v>0</v>
      </c>
      <c r="AB89" s="12" t="s">
        <v>44</v>
      </c>
      <c r="AC89" s="12">
        <v>0</v>
      </c>
      <c r="AD89" s="43">
        <v>92.26</v>
      </c>
      <c r="AE89" s="12">
        <v>0</v>
      </c>
      <c r="AF89" s="113">
        <v>29</v>
      </c>
      <c r="AG89" s="14">
        <f t="shared" si="6"/>
        <v>2472121.9300000002</v>
      </c>
      <c r="AH89" s="14">
        <v>2422679.4900000002</v>
      </c>
      <c r="AI89" s="14">
        <v>49442.44</v>
      </c>
      <c r="AJ89" s="14">
        <f t="shared" si="7"/>
        <v>1489749.02</v>
      </c>
      <c r="AK89" s="14">
        <v>1191799.22</v>
      </c>
      <c r="AL89" s="14">
        <v>297949.8</v>
      </c>
      <c r="AM89" s="14">
        <f t="shared" si="8"/>
        <v>3961870.95</v>
      </c>
      <c r="AN89" s="14">
        <f t="shared" si="9"/>
        <v>3614478.71</v>
      </c>
      <c r="AO89" s="14">
        <f t="shared" si="10"/>
        <v>347392.24</v>
      </c>
      <c r="AP89" s="45">
        <v>43760.708333333336</v>
      </c>
      <c r="AQ89" s="43">
        <v>2.000000056631511</v>
      </c>
      <c r="AR89" s="43">
        <v>19.999999731498399</v>
      </c>
    </row>
    <row r="90" spans="1:44" ht="296.25" customHeight="1" x14ac:dyDescent="0.2">
      <c r="A90" s="12">
        <v>14</v>
      </c>
      <c r="B90" s="16" t="s">
        <v>171</v>
      </c>
      <c r="C90" s="12" t="s">
        <v>0</v>
      </c>
      <c r="D90" s="12" t="s">
        <v>33</v>
      </c>
      <c r="E90" s="15">
        <v>43752</v>
      </c>
      <c r="F90" s="12">
        <v>1987</v>
      </c>
      <c r="G90" s="12">
        <v>5</v>
      </c>
      <c r="H90" s="12" t="s">
        <v>29</v>
      </c>
      <c r="I90" s="12">
        <v>0</v>
      </c>
      <c r="J90" s="12" t="s">
        <v>30</v>
      </c>
      <c r="K90" s="12">
        <v>2</v>
      </c>
      <c r="L90" s="12" t="s">
        <v>30</v>
      </c>
      <c r="M90" s="12">
        <v>0</v>
      </c>
      <c r="N90" s="41">
        <v>58</v>
      </c>
      <c r="O90" s="13">
        <v>0</v>
      </c>
      <c r="P90" s="12" t="s">
        <v>156</v>
      </c>
      <c r="Q90" s="12">
        <v>10</v>
      </c>
      <c r="R90" s="12" t="s">
        <v>30</v>
      </c>
      <c r="S90" s="12">
        <v>3</v>
      </c>
      <c r="T90" s="12" t="s">
        <v>32</v>
      </c>
      <c r="U90" s="12">
        <v>0</v>
      </c>
      <c r="V90" s="12">
        <v>131</v>
      </c>
      <c r="W90" s="12">
        <v>4</v>
      </c>
      <c r="X90" s="77">
        <v>2</v>
      </c>
      <c r="Y90" s="13">
        <v>0</v>
      </c>
      <c r="Z90" s="77">
        <v>0</v>
      </c>
      <c r="AA90" s="12">
        <v>0</v>
      </c>
      <c r="AB90" s="12" t="s">
        <v>44</v>
      </c>
      <c r="AC90" s="13">
        <v>0</v>
      </c>
      <c r="AD90" s="43">
        <v>98</v>
      </c>
      <c r="AE90" s="13">
        <v>3</v>
      </c>
      <c r="AF90" s="113">
        <v>27</v>
      </c>
      <c r="AG90" s="14">
        <f t="shared" si="6"/>
        <v>3341634.38</v>
      </c>
      <c r="AH90" s="14">
        <v>3274801.69</v>
      </c>
      <c r="AI90" s="14">
        <v>66832.69</v>
      </c>
      <c r="AJ90" s="14">
        <f t="shared" si="7"/>
        <v>0</v>
      </c>
      <c r="AK90" s="14">
        <v>0</v>
      </c>
      <c r="AL90" s="14">
        <v>0</v>
      </c>
      <c r="AM90" s="14">
        <f t="shared" si="8"/>
        <v>3341634.38</v>
      </c>
      <c r="AN90" s="14">
        <f t="shared" si="9"/>
        <v>3274801.69</v>
      </c>
      <c r="AO90" s="14">
        <f t="shared" si="10"/>
        <v>66832.69</v>
      </c>
      <c r="AP90" s="45">
        <v>43760.645833333336</v>
      </c>
      <c r="AQ90" s="43">
        <v>2.0000000718211428</v>
      </c>
      <c r="AR90" s="43" t="e">
        <v>#DIV/0!</v>
      </c>
    </row>
    <row r="91" spans="1:44" ht="302.25" customHeight="1" x14ac:dyDescent="0.2">
      <c r="A91" s="12">
        <v>15</v>
      </c>
      <c r="B91" s="16" t="s">
        <v>172</v>
      </c>
      <c r="C91" s="12" t="s">
        <v>0</v>
      </c>
      <c r="D91" s="12" t="s">
        <v>33</v>
      </c>
      <c r="E91" s="15">
        <v>43752</v>
      </c>
      <c r="F91" s="12">
        <v>1984</v>
      </c>
      <c r="G91" s="12">
        <v>5</v>
      </c>
      <c r="H91" s="12" t="s">
        <v>29</v>
      </c>
      <c r="I91" s="12">
        <v>0</v>
      </c>
      <c r="J91" s="12" t="s">
        <v>30</v>
      </c>
      <c r="K91" s="12">
        <v>2</v>
      </c>
      <c r="L91" s="12" t="s">
        <v>30</v>
      </c>
      <c r="M91" s="12">
        <v>0</v>
      </c>
      <c r="N91" s="41">
        <v>65</v>
      </c>
      <c r="O91" s="13">
        <v>0</v>
      </c>
      <c r="P91" s="12" t="s">
        <v>156</v>
      </c>
      <c r="Q91" s="12">
        <v>10</v>
      </c>
      <c r="R91" s="12" t="s">
        <v>30</v>
      </c>
      <c r="S91" s="12">
        <v>3</v>
      </c>
      <c r="T91" s="12" t="s">
        <v>32</v>
      </c>
      <c r="U91" s="12">
        <v>0</v>
      </c>
      <c r="V91" s="12">
        <v>71</v>
      </c>
      <c r="W91" s="12">
        <v>3</v>
      </c>
      <c r="X91" s="77">
        <v>2</v>
      </c>
      <c r="Y91" s="13">
        <v>0</v>
      </c>
      <c r="Z91" s="77">
        <v>0</v>
      </c>
      <c r="AA91" s="12">
        <v>0</v>
      </c>
      <c r="AB91" s="12" t="s">
        <v>44</v>
      </c>
      <c r="AC91" s="13">
        <v>0</v>
      </c>
      <c r="AD91" s="43">
        <v>95</v>
      </c>
      <c r="AE91" s="13">
        <v>0</v>
      </c>
      <c r="AF91" s="113">
        <v>23</v>
      </c>
      <c r="AG91" s="14">
        <f t="shared" si="6"/>
        <v>1397356.69</v>
      </c>
      <c r="AH91" s="14">
        <v>1369409.56</v>
      </c>
      <c r="AI91" s="14">
        <v>27947.13</v>
      </c>
      <c r="AJ91" s="14">
        <f t="shared" si="7"/>
        <v>0</v>
      </c>
      <c r="AK91" s="14">
        <v>0</v>
      </c>
      <c r="AL91" s="14">
        <v>0</v>
      </c>
      <c r="AM91" s="14">
        <f t="shared" si="8"/>
        <v>1397356.69</v>
      </c>
      <c r="AN91" s="14">
        <f t="shared" si="9"/>
        <v>1369409.56</v>
      </c>
      <c r="AO91" s="14">
        <f t="shared" si="10"/>
        <v>27947.13</v>
      </c>
      <c r="AP91" s="23">
        <v>43760.645833333336</v>
      </c>
      <c r="AQ91" s="43">
        <v>1.9999997280579809</v>
      </c>
      <c r="AR91" s="43" t="e">
        <v>#DIV/0!</v>
      </c>
    </row>
    <row r="92" spans="1:44" ht="299.25" customHeight="1" x14ac:dyDescent="0.2">
      <c r="A92" s="19">
        <v>1</v>
      </c>
      <c r="B92" s="246" t="s">
        <v>175</v>
      </c>
      <c r="C92" s="247" t="s">
        <v>173</v>
      </c>
      <c r="D92" s="248" t="s">
        <v>54</v>
      </c>
      <c r="E92" s="249">
        <v>43399</v>
      </c>
      <c r="F92" s="247">
        <v>1974</v>
      </c>
      <c r="G92" s="247">
        <v>6</v>
      </c>
      <c r="H92" s="247" t="s">
        <v>29</v>
      </c>
      <c r="I92" s="247">
        <v>0</v>
      </c>
      <c r="J92" s="247" t="s">
        <v>38</v>
      </c>
      <c r="K92" s="247">
        <v>2</v>
      </c>
      <c r="L92" s="247" t="s">
        <v>29</v>
      </c>
      <c r="M92" s="247">
        <v>0</v>
      </c>
      <c r="N92" s="250">
        <v>76.19</v>
      </c>
      <c r="O92" s="247">
        <v>6</v>
      </c>
      <c r="P92" s="251" t="s">
        <v>176</v>
      </c>
      <c r="Q92" s="247">
        <v>10</v>
      </c>
      <c r="R92" s="247" t="s">
        <v>177</v>
      </c>
      <c r="S92" s="247">
        <v>3</v>
      </c>
      <c r="T92" s="247" t="s">
        <v>36</v>
      </c>
      <c r="U92" s="247">
        <v>0</v>
      </c>
      <c r="V92" s="247">
        <v>115</v>
      </c>
      <c r="W92" s="247">
        <v>4</v>
      </c>
      <c r="X92" s="252">
        <v>3.5</v>
      </c>
      <c r="Y92" s="247">
        <v>3</v>
      </c>
      <c r="Z92" s="252">
        <v>20.5</v>
      </c>
      <c r="AA92" s="247">
        <v>1</v>
      </c>
      <c r="AB92" s="247" t="s">
        <v>29</v>
      </c>
      <c r="AC92" s="247">
        <v>0</v>
      </c>
      <c r="AD92" s="253">
        <v>95.76</v>
      </c>
      <c r="AE92" s="254">
        <v>3</v>
      </c>
      <c r="AF92" s="255">
        <v>38</v>
      </c>
      <c r="AG92" s="27">
        <f t="shared" si="6"/>
        <v>1827164.8</v>
      </c>
      <c r="AH92" s="27">
        <v>1763214.03</v>
      </c>
      <c r="AI92" s="27">
        <v>63950.77</v>
      </c>
      <c r="AJ92" s="27">
        <f t="shared" si="7"/>
        <v>601713.64</v>
      </c>
      <c r="AK92" s="27">
        <v>478362.34</v>
      </c>
      <c r="AL92" s="27">
        <v>123351.3</v>
      </c>
      <c r="AM92" s="27">
        <f t="shared" si="8"/>
        <v>2428878.44</v>
      </c>
      <c r="AN92" s="27">
        <f t="shared" si="9"/>
        <v>2241576.37</v>
      </c>
      <c r="AO92" s="27">
        <f t="shared" si="10"/>
        <v>187302.07</v>
      </c>
      <c r="AP92" s="256">
        <v>43756.375</v>
      </c>
      <c r="AQ92" s="257">
        <v>3.5000001094592013</v>
      </c>
      <c r="AR92" s="257">
        <v>20.500000631529641</v>
      </c>
    </row>
    <row r="93" spans="1:44" ht="110.25" x14ac:dyDescent="0.2">
      <c r="A93" s="50">
        <v>2</v>
      </c>
      <c r="B93" s="246" t="s">
        <v>194</v>
      </c>
      <c r="C93" s="247" t="s">
        <v>173</v>
      </c>
      <c r="D93" s="248" t="s">
        <v>37</v>
      </c>
      <c r="E93" s="249">
        <v>43754</v>
      </c>
      <c r="F93" s="247">
        <v>1979</v>
      </c>
      <c r="G93" s="247">
        <v>6</v>
      </c>
      <c r="H93" s="247"/>
      <c r="I93" s="247"/>
      <c r="J93" s="247" t="s">
        <v>174</v>
      </c>
      <c r="K93" s="247">
        <v>2</v>
      </c>
      <c r="L93" s="247"/>
      <c r="M93" s="247"/>
      <c r="N93" s="250">
        <v>67.8</v>
      </c>
      <c r="O93" s="247">
        <v>5</v>
      </c>
      <c r="P93" s="251" t="s">
        <v>181</v>
      </c>
      <c r="Q93" s="247">
        <v>10</v>
      </c>
      <c r="R93" s="247" t="s">
        <v>31</v>
      </c>
      <c r="S93" s="247">
        <v>3</v>
      </c>
      <c r="T93" s="247" t="s">
        <v>36</v>
      </c>
      <c r="U93" s="247">
        <v>0</v>
      </c>
      <c r="V93" s="247">
        <v>251</v>
      </c>
      <c r="W93" s="247">
        <v>7</v>
      </c>
      <c r="X93" s="252">
        <v>2</v>
      </c>
      <c r="Y93" s="247">
        <v>0</v>
      </c>
      <c r="Z93" s="252">
        <v>20</v>
      </c>
      <c r="AA93" s="247">
        <v>0</v>
      </c>
      <c r="AB93" s="247"/>
      <c r="AC93" s="247"/>
      <c r="AD93" s="253">
        <v>98.9</v>
      </c>
      <c r="AE93" s="254">
        <v>3</v>
      </c>
      <c r="AF93" s="255">
        <v>36</v>
      </c>
      <c r="AG93" s="27">
        <f t="shared" si="6"/>
        <v>2493513.0999999996</v>
      </c>
      <c r="AH93" s="27">
        <v>2443642.84</v>
      </c>
      <c r="AI93" s="27">
        <v>49870.26</v>
      </c>
      <c r="AJ93" s="27">
        <f t="shared" si="7"/>
        <v>2739974.83</v>
      </c>
      <c r="AK93" s="27">
        <v>2191979.86</v>
      </c>
      <c r="AL93" s="27">
        <v>547994.97</v>
      </c>
      <c r="AM93" s="27">
        <f t="shared" si="8"/>
        <v>5233487.93</v>
      </c>
      <c r="AN93" s="27">
        <f t="shared" si="9"/>
        <v>4635622.6999999993</v>
      </c>
      <c r="AO93" s="27">
        <f t="shared" si="10"/>
        <v>597865.23</v>
      </c>
      <c r="AP93" s="256">
        <v>43488.375</v>
      </c>
      <c r="AQ93" s="257">
        <v>1.9999999197918796</v>
      </c>
      <c r="AR93" s="257">
        <v>20.000000145986739</v>
      </c>
    </row>
    <row r="94" spans="1:44" ht="150" x14ac:dyDescent="0.2">
      <c r="A94" s="50">
        <v>3</v>
      </c>
      <c r="B94" s="246" t="s">
        <v>200</v>
      </c>
      <c r="C94" s="247" t="s">
        <v>173</v>
      </c>
      <c r="D94" s="248" t="s">
        <v>185</v>
      </c>
      <c r="E94" s="249">
        <v>43371</v>
      </c>
      <c r="F94" s="247" t="s">
        <v>186</v>
      </c>
      <c r="G94" s="247">
        <v>5</v>
      </c>
      <c r="H94" s="247" t="s">
        <v>29</v>
      </c>
      <c r="I94" s="247">
        <v>0</v>
      </c>
      <c r="J94" s="247" t="s">
        <v>38</v>
      </c>
      <c r="K94" s="247">
        <v>2</v>
      </c>
      <c r="L94" s="247" t="s">
        <v>29</v>
      </c>
      <c r="M94" s="247">
        <v>0</v>
      </c>
      <c r="N94" s="250">
        <v>67.8</v>
      </c>
      <c r="O94" s="258">
        <v>5</v>
      </c>
      <c r="P94" s="251" t="s">
        <v>181</v>
      </c>
      <c r="Q94" s="247">
        <v>10</v>
      </c>
      <c r="R94" s="247" t="s">
        <v>184</v>
      </c>
      <c r="S94" s="247">
        <v>3</v>
      </c>
      <c r="T94" s="247" t="s">
        <v>36</v>
      </c>
      <c r="U94" s="247">
        <v>0</v>
      </c>
      <c r="V94" s="247">
        <v>179</v>
      </c>
      <c r="W94" s="247">
        <v>5</v>
      </c>
      <c r="X94" s="252">
        <v>3.5</v>
      </c>
      <c r="Y94" s="247">
        <v>3</v>
      </c>
      <c r="Z94" s="252">
        <v>20.5</v>
      </c>
      <c r="AA94" s="247">
        <v>1</v>
      </c>
      <c r="AB94" s="247" t="s">
        <v>29</v>
      </c>
      <c r="AC94" s="247">
        <v>0</v>
      </c>
      <c r="AD94" s="253" t="s">
        <v>187</v>
      </c>
      <c r="AE94" s="254">
        <v>0</v>
      </c>
      <c r="AF94" s="255">
        <v>34</v>
      </c>
      <c r="AG94" s="27">
        <f t="shared" si="6"/>
        <v>2166242.81</v>
      </c>
      <c r="AH94" s="109">
        <v>2090424.31</v>
      </c>
      <c r="AI94" s="109">
        <v>75818.5</v>
      </c>
      <c r="AJ94" s="27">
        <f t="shared" si="7"/>
        <v>2045944.6400000001</v>
      </c>
      <c r="AK94" s="27">
        <v>1626525.99</v>
      </c>
      <c r="AL94" s="27">
        <v>419418.65</v>
      </c>
      <c r="AM94" s="27">
        <f t="shared" si="8"/>
        <v>4212187.45</v>
      </c>
      <c r="AN94" s="27">
        <f t="shared" si="9"/>
        <v>3716950.3</v>
      </c>
      <c r="AO94" s="27">
        <f t="shared" si="10"/>
        <v>495237.15</v>
      </c>
      <c r="AP94" s="256">
        <v>43486.375</v>
      </c>
      <c r="AQ94" s="253">
        <v>2.100000152778339</v>
      </c>
      <c r="AR94" s="253" t="e">
        <v>#DIV/0!</v>
      </c>
    </row>
    <row r="95" spans="1:44" ht="110.25" x14ac:dyDescent="0.2">
      <c r="A95" s="19">
        <v>4</v>
      </c>
      <c r="B95" s="246" t="s">
        <v>196</v>
      </c>
      <c r="C95" s="247" t="s">
        <v>173</v>
      </c>
      <c r="D95" s="248" t="s">
        <v>28</v>
      </c>
      <c r="E95" s="249">
        <v>43759</v>
      </c>
      <c r="F95" s="247">
        <v>1975</v>
      </c>
      <c r="G95" s="247">
        <v>6</v>
      </c>
      <c r="H95" s="247"/>
      <c r="I95" s="247"/>
      <c r="J95" s="247" t="s">
        <v>38</v>
      </c>
      <c r="K95" s="247">
        <v>2</v>
      </c>
      <c r="L95" s="247"/>
      <c r="M95" s="247"/>
      <c r="N95" s="250">
        <v>67</v>
      </c>
      <c r="O95" s="247">
        <v>5</v>
      </c>
      <c r="P95" s="251" t="s">
        <v>181</v>
      </c>
      <c r="Q95" s="247">
        <v>10</v>
      </c>
      <c r="R95" s="247" t="s">
        <v>31</v>
      </c>
      <c r="S95" s="247">
        <v>3</v>
      </c>
      <c r="T95" s="247" t="s">
        <v>32</v>
      </c>
      <c r="U95" s="247">
        <v>0</v>
      </c>
      <c r="V95" s="247">
        <v>80</v>
      </c>
      <c r="W95" s="247">
        <v>3</v>
      </c>
      <c r="X95" s="252">
        <v>3.5</v>
      </c>
      <c r="Y95" s="247">
        <v>3</v>
      </c>
      <c r="Z95" s="252">
        <v>20.5</v>
      </c>
      <c r="AA95" s="247">
        <v>1</v>
      </c>
      <c r="AB95" s="247"/>
      <c r="AC95" s="247"/>
      <c r="AD95" s="253">
        <v>95.2</v>
      </c>
      <c r="AE95" s="254">
        <v>1</v>
      </c>
      <c r="AF95" s="255">
        <v>34</v>
      </c>
      <c r="AG95" s="27">
        <f t="shared" si="6"/>
        <v>1749949.15</v>
      </c>
      <c r="AH95" s="109">
        <v>1688700.93</v>
      </c>
      <c r="AI95" s="109">
        <v>61248.22</v>
      </c>
      <c r="AJ95" s="27">
        <f t="shared" si="7"/>
        <v>4443004.51</v>
      </c>
      <c r="AK95" s="27">
        <v>3532188.59</v>
      </c>
      <c r="AL95" s="27">
        <v>910815.92</v>
      </c>
      <c r="AM95" s="27">
        <f t="shared" si="8"/>
        <v>6192953.6599999992</v>
      </c>
      <c r="AN95" s="27">
        <f t="shared" si="9"/>
        <v>5220889.5199999996</v>
      </c>
      <c r="AO95" s="27">
        <f t="shared" si="10"/>
        <v>972064.14</v>
      </c>
      <c r="AP95" s="256">
        <v>43759.375</v>
      </c>
      <c r="AQ95" s="259">
        <v>3.4999999857138713</v>
      </c>
      <c r="AR95" s="259">
        <v>20.499999897591824</v>
      </c>
    </row>
    <row r="96" spans="1:44" ht="110.25" x14ac:dyDescent="0.2">
      <c r="A96" s="50">
        <v>5</v>
      </c>
      <c r="B96" s="246" t="s">
        <v>197</v>
      </c>
      <c r="C96" s="247" t="s">
        <v>173</v>
      </c>
      <c r="D96" s="248" t="s">
        <v>182</v>
      </c>
      <c r="E96" s="249">
        <v>43758</v>
      </c>
      <c r="F96" s="247">
        <v>1966</v>
      </c>
      <c r="G96" s="247">
        <v>6</v>
      </c>
      <c r="H96" s="247"/>
      <c r="I96" s="247"/>
      <c r="J96" s="247" t="s">
        <v>174</v>
      </c>
      <c r="K96" s="247">
        <v>2</v>
      </c>
      <c r="L96" s="247"/>
      <c r="M96" s="247"/>
      <c r="N96" s="250">
        <v>75.510000000000005</v>
      </c>
      <c r="O96" s="247">
        <v>6</v>
      </c>
      <c r="P96" s="251" t="s">
        <v>181</v>
      </c>
      <c r="Q96" s="247">
        <v>10</v>
      </c>
      <c r="R96" s="247" t="s">
        <v>31</v>
      </c>
      <c r="S96" s="247">
        <v>3</v>
      </c>
      <c r="T96" s="247" t="s">
        <v>32</v>
      </c>
      <c r="U96" s="247">
        <v>0</v>
      </c>
      <c r="V96" s="247">
        <v>60</v>
      </c>
      <c r="W96" s="247">
        <v>3</v>
      </c>
      <c r="X96" s="252">
        <v>3.5</v>
      </c>
      <c r="Y96" s="247">
        <v>3</v>
      </c>
      <c r="Z96" s="252">
        <v>20.5</v>
      </c>
      <c r="AA96" s="247">
        <v>1</v>
      </c>
      <c r="AB96" s="247"/>
      <c r="AC96" s="247"/>
      <c r="AD96" s="253">
        <v>94.7</v>
      </c>
      <c r="AE96" s="254">
        <v>0</v>
      </c>
      <c r="AF96" s="255">
        <v>34</v>
      </c>
      <c r="AG96" s="27">
        <f t="shared" si="6"/>
        <v>633309.04999999993</v>
      </c>
      <c r="AH96" s="27">
        <v>611143.23</v>
      </c>
      <c r="AI96" s="27">
        <v>22165.82</v>
      </c>
      <c r="AJ96" s="27">
        <f t="shared" si="7"/>
        <v>583079.63</v>
      </c>
      <c r="AK96" s="27">
        <v>463548.31</v>
      </c>
      <c r="AL96" s="27">
        <v>119531.32</v>
      </c>
      <c r="AM96" s="27">
        <f t="shared" si="8"/>
        <v>1216388.6800000002</v>
      </c>
      <c r="AN96" s="27">
        <f t="shared" si="9"/>
        <v>1074691.54</v>
      </c>
      <c r="AO96" s="27">
        <f t="shared" si="10"/>
        <v>141697.14000000001</v>
      </c>
      <c r="AP96" s="256">
        <v>43760.375</v>
      </c>
      <c r="AQ96" s="257">
        <v>3.5000005131775715</v>
      </c>
      <c r="AR96" s="257">
        <v>20.499999288261879</v>
      </c>
    </row>
    <row r="97" spans="1:44" ht="150" x14ac:dyDescent="0.2">
      <c r="A97" s="50">
        <v>6</v>
      </c>
      <c r="B97" s="246" t="s">
        <v>198</v>
      </c>
      <c r="C97" s="247" t="s">
        <v>173</v>
      </c>
      <c r="D97" s="248" t="s">
        <v>183</v>
      </c>
      <c r="E97" s="249">
        <v>43759</v>
      </c>
      <c r="F97" s="247">
        <v>1980</v>
      </c>
      <c r="G97" s="247">
        <v>6</v>
      </c>
      <c r="H97" s="247" t="s">
        <v>29</v>
      </c>
      <c r="I97" s="247">
        <v>0</v>
      </c>
      <c r="J97" s="247" t="s">
        <v>38</v>
      </c>
      <c r="K97" s="247">
        <v>2</v>
      </c>
      <c r="L97" s="247" t="s">
        <v>29</v>
      </c>
      <c r="M97" s="247">
        <v>0</v>
      </c>
      <c r="N97" s="250">
        <v>73.8</v>
      </c>
      <c r="O97" s="247">
        <v>6</v>
      </c>
      <c r="P97" s="251" t="s">
        <v>176</v>
      </c>
      <c r="Q97" s="247">
        <v>10</v>
      </c>
      <c r="R97" s="247" t="s">
        <v>184</v>
      </c>
      <c r="S97" s="247">
        <v>3</v>
      </c>
      <c r="T97" s="247" t="s">
        <v>36</v>
      </c>
      <c r="U97" s="247">
        <v>0</v>
      </c>
      <c r="V97" s="247">
        <v>52</v>
      </c>
      <c r="W97" s="247">
        <v>3</v>
      </c>
      <c r="X97" s="252">
        <v>2.1</v>
      </c>
      <c r="Y97" s="247">
        <v>0</v>
      </c>
      <c r="Z97" s="252">
        <v>0</v>
      </c>
      <c r="AA97" s="247">
        <v>0</v>
      </c>
      <c r="AB97" s="247" t="s">
        <v>29</v>
      </c>
      <c r="AC97" s="247">
        <v>0</v>
      </c>
      <c r="AD97" s="253">
        <v>98.1</v>
      </c>
      <c r="AE97" s="254">
        <v>3</v>
      </c>
      <c r="AF97" s="255">
        <v>33</v>
      </c>
      <c r="AG97" s="27">
        <f t="shared" si="6"/>
        <v>991683.78</v>
      </c>
      <c r="AH97" s="93">
        <v>970858.42</v>
      </c>
      <c r="AI97" s="93">
        <v>20825.36</v>
      </c>
      <c r="AJ97" s="27">
        <f t="shared" si="7"/>
        <v>0</v>
      </c>
      <c r="AK97" s="27">
        <v>0</v>
      </c>
      <c r="AL97" s="27">
        <v>0</v>
      </c>
      <c r="AM97" s="27">
        <f t="shared" si="8"/>
        <v>991683.78</v>
      </c>
      <c r="AN97" s="27">
        <f t="shared" si="9"/>
        <v>970858.42</v>
      </c>
      <c r="AO97" s="27">
        <f t="shared" si="10"/>
        <v>20825.36</v>
      </c>
      <c r="AP97" s="256">
        <v>43755.375</v>
      </c>
      <c r="AQ97" s="259">
        <v>2.1000000625199298</v>
      </c>
      <c r="AR97" s="259" t="e">
        <v>#DIV/0!</v>
      </c>
    </row>
    <row r="98" spans="1:44" ht="150" x14ac:dyDescent="0.2">
      <c r="A98" s="19">
        <v>7</v>
      </c>
      <c r="B98" s="246" t="s">
        <v>199</v>
      </c>
      <c r="C98" s="247" t="s">
        <v>173</v>
      </c>
      <c r="D98" s="248" t="s">
        <v>55</v>
      </c>
      <c r="E98" s="249">
        <v>43759</v>
      </c>
      <c r="F98" s="247">
        <v>1955</v>
      </c>
      <c r="G98" s="247">
        <v>6</v>
      </c>
      <c r="H98" s="247" t="s">
        <v>29</v>
      </c>
      <c r="I98" s="247">
        <v>0</v>
      </c>
      <c r="J98" s="247" t="s">
        <v>38</v>
      </c>
      <c r="K98" s="247">
        <v>2</v>
      </c>
      <c r="L98" s="247" t="s">
        <v>29</v>
      </c>
      <c r="M98" s="247">
        <v>0</v>
      </c>
      <c r="N98" s="250">
        <v>70.400000000000006</v>
      </c>
      <c r="O98" s="247">
        <v>6</v>
      </c>
      <c r="P98" s="251" t="s">
        <v>181</v>
      </c>
      <c r="Q98" s="247">
        <v>10</v>
      </c>
      <c r="R98" s="247" t="s">
        <v>184</v>
      </c>
      <c r="S98" s="247">
        <v>3</v>
      </c>
      <c r="T98" s="247" t="s">
        <v>36</v>
      </c>
      <c r="U98" s="247">
        <v>0</v>
      </c>
      <c r="V98" s="247">
        <v>29</v>
      </c>
      <c r="W98" s="247">
        <v>2</v>
      </c>
      <c r="X98" s="252">
        <v>2.1</v>
      </c>
      <c r="Y98" s="247">
        <v>0</v>
      </c>
      <c r="Z98" s="252">
        <v>0</v>
      </c>
      <c r="AA98" s="247">
        <v>0</v>
      </c>
      <c r="AB98" s="247" t="s">
        <v>29</v>
      </c>
      <c r="AC98" s="247">
        <v>0</v>
      </c>
      <c r="AD98" s="253">
        <v>98</v>
      </c>
      <c r="AE98" s="254">
        <v>3</v>
      </c>
      <c r="AF98" s="255">
        <v>32</v>
      </c>
      <c r="AG98" s="27">
        <f t="shared" si="6"/>
        <v>517089.01</v>
      </c>
      <c r="AH98" s="109">
        <v>506230.14</v>
      </c>
      <c r="AI98" s="109">
        <v>10858.87</v>
      </c>
      <c r="AJ98" s="27">
        <f t="shared" si="7"/>
        <v>0</v>
      </c>
      <c r="AK98" s="27">
        <v>0</v>
      </c>
      <c r="AL98" s="27">
        <v>0</v>
      </c>
      <c r="AM98" s="27">
        <f t="shared" si="8"/>
        <v>517089.01</v>
      </c>
      <c r="AN98" s="27">
        <f t="shared" si="9"/>
        <v>506230.14</v>
      </c>
      <c r="AO98" s="27">
        <f t="shared" si="10"/>
        <v>10858.87</v>
      </c>
      <c r="AP98" s="256">
        <v>43755.375</v>
      </c>
      <c r="AQ98" s="253">
        <v>2.100000152778339</v>
      </c>
      <c r="AR98" s="253" t="e">
        <v>#DIV/0!</v>
      </c>
    </row>
    <row r="99" spans="1:44" ht="110.25" x14ac:dyDescent="0.2">
      <c r="A99" s="50">
        <v>8</v>
      </c>
      <c r="B99" s="246" t="s">
        <v>193</v>
      </c>
      <c r="C99" s="247" t="s">
        <v>173</v>
      </c>
      <c r="D99" s="248" t="s">
        <v>28</v>
      </c>
      <c r="E99" s="249">
        <v>43749</v>
      </c>
      <c r="F99" s="247">
        <v>1966</v>
      </c>
      <c r="G99" s="247">
        <v>6</v>
      </c>
      <c r="H99" s="247"/>
      <c r="I99" s="247"/>
      <c r="J99" s="247" t="s">
        <v>38</v>
      </c>
      <c r="K99" s="247">
        <v>2</v>
      </c>
      <c r="L99" s="247"/>
      <c r="M99" s="247"/>
      <c r="N99" s="250">
        <v>72.95</v>
      </c>
      <c r="O99" s="247">
        <v>6</v>
      </c>
      <c r="P99" s="251" t="s">
        <v>181</v>
      </c>
      <c r="Q99" s="247">
        <v>6</v>
      </c>
      <c r="R99" s="247" t="s">
        <v>31</v>
      </c>
      <c r="S99" s="247">
        <v>3</v>
      </c>
      <c r="T99" s="247" t="s">
        <v>32</v>
      </c>
      <c r="U99" s="247">
        <v>0</v>
      </c>
      <c r="V99" s="247">
        <v>80</v>
      </c>
      <c r="W99" s="247">
        <v>3</v>
      </c>
      <c r="X99" s="252">
        <v>3.5</v>
      </c>
      <c r="Y99" s="247">
        <v>3</v>
      </c>
      <c r="Z99" s="252">
        <v>20.5</v>
      </c>
      <c r="AA99" s="247">
        <v>1</v>
      </c>
      <c r="AB99" s="247"/>
      <c r="AC99" s="247"/>
      <c r="AD99" s="253">
        <v>95.3</v>
      </c>
      <c r="AE99" s="254">
        <v>2</v>
      </c>
      <c r="AF99" s="255">
        <v>32</v>
      </c>
      <c r="AG99" s="27">
        <f t="shared" si="6"/>
        <v>741021.2</v>
      </c>
      <c r="AH99" s="109">
        <v>715085.46</v>
      </c>
      <c r="AI99" s="109">
        <v>25935.74</v>
      </c>
      <c r="AJ99" s="27">
        <f t="shared" si="7"/>
        <v>937698.08</v>
      </c>
      <c r="AK99" s="27">
        <v>745469.97</v>
      </c>
      <c r="AL99" s="27">
        <v>192228.11</v>
      </c>
      <c r="AM99" s="27">
        <f t="shared" si="8"/>
        <v>1678719.2799999998</v>
      </c>
      <c r="AN99" s="27">
        <f t="shared" si="9"/>
        <v>1460555.43</v>
      </c>
      <c r="AO99" s="27">
        <f t="shared" si="10"/>
        <v>218163.84999999998</v>
      </c>
      <c r="AP99" s="256">
        <v>43760.375</v>
      </c>
      <c r="AQ99" s="257">
        <v>3.4999997301021892</v>
      </c>
      <c r="AR99" s="257">
        <v>20.500000383918884</v>
      </c>
    </row>
    <row r="100" spans="1:44" ht="110.25" x14ac:dyDescent="0.2">
      <c r="A100" s="50">
        <v>9</v>
      </c>
      <c r="B100" s="246" t="s">
        <v>189</v>
      </c>
      <c r="C100" s="247" t="s">
        <v>173</v>
      </c>
      <c r="D100" s="248" t="s">
        <v>28</v>
      </c>
      <c r="E100" s="249">
        <v>43758</v>
      </c>
      <c r="F100" s="247">
        <v>1963</v>
      </c>
      <c r="G100" s="247">
        <v>6</v>
      </c>
      <c r="H100" s="247"/>
      <c r="I100" s="247"/>
      <c r="J100" s="247" t="s">
        <v>38</v>
      </c>
      <c r="K100" s="247">
        <v>2</v>
      </c>
      <c r="L100" s="247"/>
      <c r="M100" s="247"/>
      <c r="N100" s="250">
        <v>81.47</v>
      </c>
      <c r="O100" s="247">
        <v>7</v>
      </c>
      <c r="P100" s="251" t="s">
        <v>181</v>
      </c>
      <c r="Q100" s="247">
        <v>4</v>
      </c>
      <c r="R100" s="247" t="s">
        <v>31</v>
      </c>
      <c r="S100" s="247">
        <v>3</v>
      </c>
      <c r="T100" s="247" t="s">
        <v>32</v>
      </c>
      <c r="U100" s="247">
        <v>0</v>
      </c>
      <c r="V100" s="247">
        <v>60</v>
      </c>
      <c r="W100" s="247">
        <v>3</v>
      </c>
      <c r="X100" s="252">
        <v>3.5</v>
      </c>
      <c r="Y100" s="247">
        <v>3</v>
      </c>
      <c r="Z100" s="252">
        <v>20.5</v>
      </c>
      <c r="AA100" s="247">
        <v>1</v>
      </c>
      <c r="AB100" s="247"/>
      <c r="AC100" s="247"/>
      <c r="AD100" s="253">
        <v>96.3</v>
      </c>
      <c r="AE100" s="254">
        <v>3</v>
      </c>
      <c r="AF100" s="255">
        <v>32</v>
      </c>
      <c r="AG100" s="27">
        <f t="shared" si="6"/>
        <v>592688.59</v>
      </c>
      <c r="AH100" s="109">
        <v>571944.49</v>
      </c>
      <c r="AI100" s="109">
        <v>20744.099999999999</v>
      </c>
      <c r="AJ100" s="27">
        <f t="shared" si="7"/>
        <v>99717.6</v>
      </c>
      <c r="AK100" s="27">
        <v>79275.490000000005</v>
      </c>
      <c r="AL100" s="27">
        <v>20442.11</v>
      </c>
      <c r="AM100" s="27">
        <f t="shared" si="8"/>
        <v>692406.19</v>
      </c>
      <c r="AN100" s="27">
        <f t="shared" si="9"/>
        <v>651219.98</v>
      </c>
      <c r="AO100" s="27">
        <f t="shared" si="10"/>
        <v>41186.21</v>
      </c>
      <c r="AP100" s="256">
        <v>43760.375</v>
      </c>
      <c r="AQ100" s="257">
        <v>3.4999998903302658</v>
      </c>
      <c r="AR100" s="257">
        <v>20.500002005663994</v>
      </c>
    </row>
    <row r="101" spans="1:44" ht="110.25" x14ac:dyDescent="0.2">
      <c r="A101" s="19">
        <v>10</v>
      </c>
      <c r="B101" s="246" t="s">
        <v>192</v>
      </c>
      <c r="C101" s="247" t="s">
        <v>173</v>
      </c>
      <c r="D101" s="248" t="s">
        <v>28</v>
      </c>
      <c r="E101" s="249">
        <v>43756</v>
      </c>
      <c r="F101" s="247">
        <v>1963</v>
      </c>
      <c r="G101" s="247">
        <v>6</v>
      </c>
      <c r="H101" s="247"/>
      <c r="I101" s="247"/>
      <c r="J101" s="247" t="s">
        <v>38</v>
      </c>
      <c r="K101" s="247">
        <v>2</v>
      </c>
      <c r="L101" s="247"/>
      <c r="M101" s="247"/>
      <c r="N101" s="250">
        <v>67</v>
      </c>
      <c r="O101" s="258">
        <v>5</v>
      </c>
      <c r="P101" s="251" t="s">
        <v>181</v>
      </c>
      <c r="Q101" s="247">
        <v>6</v>
      </c>
      <c r="R101" s="247" t="s">
        <v>31</v>
      </c>
      <c r="S101" s="247">
        <v>3</v>
      </c>
      <c r="T101" s="247" t="s">
        <v>32</v>
      </c>
      <c r="U101" s="247">
        <v>0</v>
      </c>
      <c r="V101" s="247">
        <v>64</v>
      </c>
      <c r="W101" s="247">
        <v>3</v>
      </c>
      <c r="X101" s="252">
        <v>3.5</v>
      </c>
      <c r="Y101" s="247">
        <v>3</v>
      </c>
      <c r="Z101" s="252">
        <v>20.5</v>
      </c>
      <c r="AA101" s="247">
        <v>1</v>
      </c>
      <c r="AB101" s="247"/>
      <c r="AC101" s="247"/>
      <c r="AD101" s="253">
        <v>97.1</v>
      </c>
      <c r="AE101" s="254">
        <v>3</v>
      </c>
      <c r="AF101" s="255">
        <v>32</v>
      </c>
      <c r="AG101" s="27">
        <f t="shared" si="6"/>
        <v>659966.88</v>
      </c>
      <c r="AH101" s="109">
        <v>636868.04</v>
      </c>
      <c r="AI101" s="109">
        <v>23098.84</v>
      </c>
      <c r="AJ101" s="27">
        <f t="shared" si="7"/>
        <v>911117.8</v>
      </c>
      <c r="AK101" s="27">
        <v>724338.65</v>
      </c>
      <c r="AL101" s="27">
        <v>186779.15</v>
      </c>
      <c r="AM101" s="27">
        <f t="shared" si="8"/>
        <v>1571084.68</v>
      </c>
      <c r="AN101" s="27">
        <f t="shared" si="9"/>
        <v>1361206.69</v>
      </c>
      <c r="AO101" s="27">
        <f t="shared" si="10"/>
        <v>209877.99</v>
      </c>
      <c r="AP101" s="256">
        <v>43760.375</v>
      </c>
      <c r="AQ101" s="257">
        <v>3.4999998787817961</v>
      </c>
      <c r="AR101" s="257">
        <v>20.500000109755291</v>
      </c>
    </row>
    <row r="102" spans="1:44" ht="110.25" x14ac:dyDescent="0.2">
      <c r="A102" s="50">
        <v>11</v>
      </c>
      <c r="B102" s="246" t="s">
        <v>190</v>
      </c>
      <c r="C102" s="247" t="s">
        <v>173</v>
      </c>
      <c r="D102" s="248" t="s">
        <v>28</v>
      </c>
      <c r="E102" s="249">
        <v>43749</v>
      </c>
      <c r="F102" s="247">
        <v>1972</v>
      </c>
      <c r="G102" s="247">
        <v>6</v>
      </c>
      <c r="H102" s="247"/>
      <c r="I102" s="247"/>
      <c r="J102" s="247" t="s">
        <v>174</v>
      </c>
      <c r="K102" s="247">
        <v>2</v>
      </c>
      <c r="L102" s="247"/>
      <c r="M102" s="247"/>
      <c r="N102" s="250">
        <v>71.12</v>
      </c>
      <c r="O102" s="247">
        <v>6</v>
      </c>
      <c r="P102" s="251" t="s">
        <v>181</v>
      </c>
      <c r="Q102" s="247">
        <v>4</v>
      </c>
      <c r="R102" s="247" t="s">
        <v>31</v>
      </c>
      <c r="S102" s="247">
        <v>3</v>
      </c>
      <c r="T102" s="247" t="s">
        <v>32</v>
      </c>
      <c r="U102" s="247">
        <v>0</v>
      </c>
      <c r="V102" s="247">
        <v>144</v>
      </c>
      <c r="W102" s="247">
        <v>4</v>
      </c>
      <c r="X102" s="252">
        <v>3.5</v>
      </c>
      <c r="Y102" s="247">
        <v>3</v>
      </c>
      <c r="Z102" s="252">
        <v>20.5</v>
      </c>
      <c r="AA102" s="247">
        <v>1</v>
      </c>
      <c r="AB102" s="247"/>
      <c r="AC102" s="247"/>
      <c r="AD102" s="253">
        <v>96.6</v>
      </c>
      <c r="AE102" s="254">
        <v>3</v>
      </c>
      <c r="AF102" s="255">
        <v>32</v>
      </c>
      <c r="AG102" s="27">
        <f t="shared" si="6"/>
        <v>978238.33</v>
      </c>
      <c r="AH102" s="27">
        <v>943999.99</v>
      </c>
      <c r="AI102" s="27">
        <v>34238.339999999997</v>
      </c>
      <c r="AJ102" s="27">
        <f t="shared" si="7"/>
        <v>2195446.13</v>
      </c>
      <c r="AK102" s="27">
        <v>1745379.67</v>
      </c>
      <c r="AL102" s="27">
        <v>450066.46</v>
      </c>
      <c r="AM102" s="27">
        <f t="shared" si="8"/>
        <v>3173684.46</v>
      </c>
      <c r="AN102" s="27">
        <f t="shared" si="9"/>
        <v>2689379.66</v>
      </c>
      <c r="AO102" s="27">
        <f t="shared" si="10"/>
        <v>484304.80000000005</v>
      </c>
      <c r="AP102" s="256">
        <v>43760.375</v>
      </c>
      <c r="AQ102" s="257">
        <v>3.4999998415519049</v>
      </c>
      <c r="AR102" s="257">
        <v>20.50000015258858</v>
      </c>
    </row>
    <row r="103" spans="1:44" ht="110.25" x14ac:dyDescent="0.2">
      <c r="A103" s="50">
        <v>12</v>
      </c>
      <c r="B103" s="246" t="s">
        <v>188</v>
      </c>
      <c r="C103" s="247" t="s">
        <v>173</v>
      </c>
      <c r="D103" s="248" t="s">
        <v>28</v>
      </c>
      <c r="E103" s="249">
        <v>43756</v>
      </c>
      <c r="F103" s="247">
        <v>1972</v>
      </c>
      <c r="G103" s="247">
        <v>6</v>
      </c>
      <c r="H103" s="247"/>
      <c r="I103" s="247"/>
      <c r="J103" s="247" t="s">
        <v>174</v>
      </c>
      <c r="K103" s="247">
        <v>2</v>
      </c>
      <c r="L103" s="247"/>
      <c r="M103" s="247"/>
      <c r="N103" s="250">
        <v>67.040000000000006</v>
      </c>
      <c r="O103" s="247">
        <v>5</v>
      </c>
      <c r="P103" s="251" t="s">
        <v>181</v>
      </c>
      <c r="Q103" s="260">
        <v>2</v>
      </c>
      <c r="R103" s="247" t="s">
        <v>31</v>
      </c>
      <c r="S103" s="247">
        <v>3</v>
      </c>
      <c r="T103" s="247" t="s">
        <v>32</v>
      </c>
      <c r="U103" s="247">
        <v>0</v>
      </c>
      <c r="V103" s="247">
        <v>287</v>
      </c>
      <c r="W103" s="247">
        <v>7</v>
      </c>
      <c r="X103" s="252">
        <v>3.5</v>
      </c>
      <c r="Y103" s="247">
        <v>3</v>
      </c>
      <c r="Z103" s="252">
        <v>20.5</v>
      </c>
      <c r="AA103" s="247">
        <v>1</v>
      </c>
      <c r="AB103" s="247"/>
      <c r="AC103" s="247"/>
      <c r="AD103" s="253">
        <v>97.1</v>
      </c>
      <c r="AE103" s="254">
        <v>3</v>
      </c>
      <c r="AF103" s="255">
        <v>32</v>
      </c>
      <c r="AG103" s="27">
        <f t="shared" si="6"/>
        <v>1177002.8400000001</v>
      </c>
      <c r="AH103" s="27">
        <v>1135807.74</v>
      </c>
      <c r="AI103" s="27">
        <v>41195.1</v>
      </c>
      <c r="AJ103" s="27">
        <f t="shared" si="7"/>
        <v>2153202.29</v>
      </c>
      <c r="AK103" s="27">
        <v>1711795.82</v>
      </c>
      <c r="AL103" s="27">
        <v>441406.47</v>
      </c>
      <c r="AM103" s="27">
        <f t="shared" si="8"/>
        <v>3330205.13</v>
      </c>
      <c r="AN103" s="27">
        <f t="shared" si="9"/>
        <v>2847603.56</v>
      </c>
      <c r="AO103" s="27">
        <f t="shared" si="10"/>
        <v>482601.56999999995</v>
      </c>
      <c r="AP103" s="256">
        <v>43760.375</v>
      </c>
      <c r="AQ103" s="257">
        <v>3.5000000509769369</v>
      </c>
      <c r="AR103" s="257">
        <v>20.500000025543351</v>
      </c>
    </row>
    <row r="104" spans="1:44" ht="150" x14ac:dyDescent="0.2">
      <c r="A104" s="19">
        <v>13</v>
      </c>
      <c r="B104" s="246" t="s">
        <v>201</v>
      </c>
      <c r="C104" s="247" t="s">
        <v>173</v>
      </c>
      <c r="D104" s="248" t="s">
        <v>185</v>
      </c>
      <c r="E104" s="249">
        <v>43736</v>
      </c>
      <c r="F104" s="247">
        <v>1988</v>
      </c>
      <c r="G104" s="247">
        <v>5</v>
      </c>
      <c r="H104" s="247"/>
      <c r="I104" s="247"/>
      <c r="J104" s="247" t="s">
        <v>174</v>
      </c>
      <c r="K104" s="247">
        <v>2</v>
      </c>
      <c r="L104" s="247"/>
      <c r="M104" s="247"/>
      <c r="N104" s="250">
        <v>68.7</v>
      </c>
      <c r="O104" s="247">
        <v>5</v>
      </c>
      <c r="P104" s="251" t="s">
        <v>181</v>
      </c>
      <c r="Q104" s="247">
        <v>7</v>
      </c>
      <c r="R104" s="247" t="s">
        <v>184</v>
      </c>
      <c r="S104" s="247">
        <v>3</v>
      </c>
      <c r="T104" s="247" t="s">
        <v>36</v>
      </c>
      <c r="U104" s="247">
        <v>0</v>
      </c>
      <c r="V104" s="247">
        <v>99</v>
      </c>
      <c r="W104" s="247">
        <v>3</v>
      </c>
      <c r="X104" s="252">
        <v>3.5</v>
      </c>
      <c r="Y104" s="247">
        <v>3</v>
      </c>
      <c r="Z104" s="252">
        <v>20.5</v>
      </c>
      <c r="AA104" s="247">
        <v>1</v>
      </c>
      <c r="AB104" s="247"/>
      <c r="AC104" s="247"/>
      <c r="AD104" s="253">
        <v>93.2</v>
      </c>
      <c r="AE104" s="254">
        <v>0</v>
      </c>
      <c r="AF104" s="255">
        <v>29</v>
      </c>
      <c r="AG104" s="27">
        <f t="shared" si="6"/>
        <v>2671797</v>
      </c>
      <c r="AH104" s="27">
        <v>2578284.1</v>
      </c>
      <c r="AI104" s="27">
        <v>93512.9</v>
      </c>
      <c r="AJ104" s="27">
        <f t="shared" si="7"/>
        <v>2175825.2400000002</v>
      </c>
      <c r="AK104" s="27">
        <v>1729781.07</v>
      </c>
      <c r="AL104" s="27">
        <v>446044.17</v>
      </c>
      <c r="AM104" s="27">
        <f t="shared" si="8"/>
        <v>4847622.24</v>
      </c>
      <c r="AN104" s="27">
        <f t="shared" si="9"/>
        <v>4308065.17</v>
      </c>
      <c r="AO104" s="27">
        <f t="shared" si="10"/>
        <v>539557.06999999995</v>
      </c>
      <c r="AP104" s="261">
        <v>43486.375</v>
      </c>
      <c r="AQ104" s="257">
        <v>3.5</v>
      </c>
      <c r="AR104" s="257">
        <v>0</v>
      </c>
    </row>
    <row r="105" spans="1:44" ht="110.25" x14ac:dyDescent="0.2">
      <c r="A105" s="50">
        <v>14</v>
      </c>
      <c r="B105" s="246" t="s">
        <v>195</v>
      </c>
      <c r="C105" s="247" t="s">
        <v>173</v>
      </c>
      <c r="D105" s="248" t="s">
        <v>179</v>
      </c>
      <c r="E105" s="249">
        <v>43758</v>
      </c>
      <c r="F105" s="247">
        <v>1969</v>
      </c>
      <c r="G105" s="247">
        <v>6</v>
      </c>
      <c r="H105" s="247"/>
      <c r="I105" s="247"/>
      <c r="J105" s="247" t="s">
        <v>174</v>
      </c>
      <c r="K105" s="247">
        <v>2</v>
      </c>
      <c r="L105" s="247"/>
      <c r="M105" s="247"/>
      <c r="N105" s="250">
        <v>69.17</v>
      </c>
      <c r="O105" s="247">
        <v>5</v>
      </c>
      <c r="P105" s="251" t="s">
        <v>181</v>
      </c>
      <c r="Q105" s="247">
        <v>4</v>
      </c>
      <c r="R105" s="247" t="s">
        <v>31</v>
      </c>
      <c r="S105" s="247">
        <v>3</v>
      </c>
      <c r="T105" s="247" t="s">
        <v>32</v>
      </c>
      <c r="U105" s="247">
        <v>0</v>
      </c>
      <c r="V105" s="247">
        <v>80</v>
      </c>
      <c r="W105" s="247">
        <v>3</v>
      </c>
      <c r="X105" s="252">
        <v>3.5</v>
      </c>
      <c r="Y105" s="247">
        <v>3</v>
      </c>
      <c r="Z105" s="252">
        <v>20.5</v>
      </c>
      <c r="AA105" s="247">
        <v>1</v>
      </c>
      <c r="AB105" s="247"/>
      <c r="AC105" s="247"/>
      <c r="AD105" s="253">
        <v>95.3</v>
      </c>
      <c r="AE105" s="254">
        <v>2</v>
      </c>
      <c r="AF105" s="255">
        <v>29</v>
      </c>
      <c r="AG105" s="27">
        <f t="shared" si="6"/>
        <v>974961.73</v>
      </c>
      <c r="AH105" s="27">
        <v>940838.07</v>
      </c>
      <c r="AI105" s="27">
        <v>34123.660000000003</v>
      </c>
      <c r="AJ105" s="27">
        <f t="shared" si="7"/>
        <v>2753977.85</v>
      </c>
      <c r="AK105" s="27">
        <v>2189412.39</v>
      </c>
      <c r="AL105" s="27">
        <v>564565.46</v>
      </c>
      <c r="AM105" s="27">
        <f t="shared" si="8"/>
        <v>3728939.58</v>
      </c>
      <c r="AN105" s="27">
        <f t="shared" si="9"/>
        <v>3130250.46</v>
      </c>
      <c r="AO105" s="27">
        <f t="shared" si="10"/>
        <v>598689.12</v>
      </c>
      <c r="AP105" s="261">
        <v>43760.375</v>
      </c>
      <c r="AQ105" s="257">
        <v>3.4999999435875297</v>
      </c>
      <c r="AR105" s="257">
        <v>20.500000027233334</v>
      </c>
    </row>
    <row r="106" spans="1:44" ht="110.25" x14ac:dyDescent="0.2">
      <c r="A106" s="50">
        <v>15</v>
      </c>
      <c r="B106" s="246" t="s">
        <v>191</v>
      </c>
      <c r="C106" s="247" t="s">
        <v>173</v>
      </c>
      <c r="D106" s="248" t="s">
        <v>179</v>
      </c>
      <c r="E106" s="249">
        <v>43758</v>
      </c>
      <c r="F106" s="247">
        <v>1975</v>
      </c>
      <c r="G106" s="247">
        <v>6</v>
      </c>
      <c r="H106" s="247"/>
      <c r="I106" s="247"/>
      <c r="J106" s="247" t="s">
        <v>174</v>
      </c>
      <c r="K106" s="247">
        <v>2</v>
      </c>
      <c r="L106" s="247"/>
      <c r="M106" s="247"/>
      <c r="N106" s="250">
        <v>67</v>
      </c>
      <c r="O106" s="247">
        <v>5</v>
      </c>
      <c r="P106" s="251" t="s">
        <v>181</v>
      </c>
      <c r="Q106" s="247">
        <v>2</v>
      </c>
      <c r="R106" s="247" t="s">
        <v>31</v>
      </c>
      <c r="S106" s="247">
        <v>3</v>
      </c>
      <c r="T106" s="247" t="s">
        <v>32</v>
      </c>
      <c r="U106" s="247">
        <v>0</v>
      </c>
      <c r="V106" s="247">
        <v>287</v>
      </c>
      <c r="W106" s="247">
        <v>7</v>
      </c>
      <c r="X106" s="252">
        <v>3.5</v>
      </c>
      <c r="Y106" s="247">
        <v>3</v>
      </c>
      <c r="Z106" s="252">
        <v>20.5</v>
      </c>
      <c r="AA106" s="247">
        <v>1</v>
      </c>
      <c r="AB106" s="247"/>
      <c r="AC106" s="247"/>
      <c r="AD106" s="253">
        <v>94.1</v>
      </c>
      <c r="AE106" s="254">
        <v>0</v>
      </c>
      <c r="AF106" s="255">
        <v>29</v>
      </c>
      <c r="AG106" s="27">
        <f t="shared" si="6"/>
        <v>1153719.3499999999</v>
      </c>
      <c r="AH106" s="27">
        <v>1113339.17</v>
      </c>
      <c r="AI106" s="27">
        <v>40380.18</v>
      </c>
      <c r="AJ106" s="27">
        <f t="shared" si="7"/>
        <v>4315249.0600000005</v>
      </c>
      <c r="AK106" s="27">
        <v>3430623</v>
      </c>
      <c r="AL106" s="27">
        <v>884626.06</v>
      </c>
      <c r="AM106" s="27">
        <f t="shared" si="8"/>
        <v>5468968.4100000001</v>
      </c>
      <c r="AN106" s="27">
        <f t="shared" si="9"/>
        <v>4543962.17</v>
      </c>
      <c r="AO106" s="27">
        <f t="shared" si="10"/>
        <v>925006.24000000011</v>
      </c>
      <c r="AP106" s="261">
        <v>43760.375</v>
      </c>
      <c r="AQ106" s="259">
        <v>3.500000238359529</v>
      </c>
      <c r="AR106" s="259">
        <v>20.500000062568809</v>
      </c>
    </row>
    <row r="107" spans="1:44" ht="110.25" x14ac:dyDescent="0.2">
      <c r="A107" s="19">
        <v>16</v>
      </c>
      <c r="B107" s="246" t="s">
        <v>180</v>
      </c>
      <c r="C107" s="247" t="s">
        <v>173</v>
      </c>
      <c r="D107" s="248" t="s">
        <v>179</v>
      </c>
      <c r="E107" s="249">
        <v>43758</v>
      </c>
      <c r="F107" s="247">
        <v>1975</v>
      </c>
      <c r="G107" s="247">
        <v>6</v>
      </c>
      <c r="H107" s="247"/>
      <c r="I107" s="247"/>
      <c r="J107" s="247" t="s">
        <v>174</v>
      </c>
      <c r="K107" s="247">
        <v>2</v>
      </c>
      <c r="L107" s="247"/>
      <c r="M107" s="247"/>
      <c r="N107" s="250">
        <v>68.599999999999994</v>
      </c>
      <c r="O107" s="247">
        <v>5</v>
      </c>
      <c r="P107" s="251" t="s">
        <v>181</v>
      </c>
      <c r="Q107" s="247">
        <v>2</v>
      </c>
      <c r="R107" s="247" t="s">
        <v>31</v>
      </c>
      <c r="S107" s="247">
        <v>3</v>
      </c>
      <c r="T107" s="247" t="s">
        <v>32</v>
      </c>
      <c r="U107" s="247">
        <v>0</v>
      </c>
      <c r="V107" s="247">
        <v>287</v>
      </c>
      <c r="W107" s="247">
        <v>7</v>
      </c>
      <c r="X107" s="252">
        <v>3.5</v>
      </c>
      <c r="Y107" s="247">
        <v>3</v>
      </c>
      <c r="Z107" s="252">
        <v>20.5</v>
      </c>
      <c r="AA107" s="247">
        <v>1</v>
      </c>
      <c r="AB107" s="247"/>
      <c r="AC107" s="247"/>
      <c r="AD107" s="253">
        <v>94.9</v>
      </c>
      <c r="AE107" s="254">
        <v>0</v>
      </c>
      <c r="AF107" s="255">
        <v>29</v>
      </c>
      <c r="AG107" s="27">
        <f t="shared" si="6"/>
        <v>1247322.71</v>
      </c>
      <c r="AH107" s="27">
        <v>1203666.42</v>
      </c>
      <c r="AI107" s="27">
        <v>43656.29</v>
      </c>
      <c r="AJ107" s="27">
        <f t="shared" si="7"/>
        <v>2152980.29</v>
      </c>
      <c r="AK107" s="27">
        <v>1711619.33</v>
      </c>
      <c r="AL107" s="27">
        <v>441360.96</v>
      </c>
      <c r="AM107" s="27">
        <f t="shared" si="8"/>
        <v>3400303</v>
      </c>
      <c r="AN107" s="27">
        <f t="shared" si="9"/>
        <v>2915285.75</v>
      </c>
      <c r="AO107" s="27">
        <f t="shared" si="10"/>
        <v>485017.25</v>
      </c>
      <c r="AP107" s="261">
        <v>43760.375</v>
      </c>
      <c r="AQ107" s="257">
        <v>3.4999996111671856</v>
      </c>
      <c r="AR107" s="257">
        <v>20.500000025545983</v>
      </c>
    </row>
    <row r="108" spans="1:44" ht="110.25" x14ac:dyDescent="0.2">
      <c r="A108" s="50">
        <v>17</v>
      </c>
      <c r="B108" s="246" t="s">
        <v>178</v>
      </c>
      <c r="C108" s="247" t="s">
        <v>173</v>
      </c>
      <c r="D108" s="248" t="s">
        <v>37</v>
      </c>
      <c r="E108" s="249">
        <v>43751</v>
      </c>
      <c r="F108" s="247">
        <v>1979</v>
      </c>
      <c r="G108" s="247">
        <v>6</v>
      </c>
      <c r="H108" s="247"/>
      <c r="I108" s="247"/>
      <c r="J108" s="247" t="s">
        <v>38</v>
      </c>
      <c r="K108" s="247">
        <v>2</v>
      </c>
      <c r="L108" s="247"/>
      <c r="M108" s="247"/>
      <c r="N108" s="250">
        <v>80</v>
      </c>
      <c r="O108" s="247">
        <v>7</v>
      </c>
      <c r="P108" s="251" t="s">
        <v>181</v>
      </c>
      <c r="Q108" s="247">
        <v>1</v>
      </c>
      <c r="R108" s="247" t="s">
        <v>31</v>
      </c>
      <c r="S108" s="247">
        <v>3</v>
      </c>
      <c r="T108" s="247" t="s">
        <v>36</v>
      </c>
      <c r="U108" s="247">
        <v>0</v>
      </c>
      <c r="V108" s="247">
        <v>313</v>
      </c>
      <c r="W108" s="247">
        <v>7</v>
      </c>
      <c r="X108" s="252">
        <v>2</v>
      </c>
      <c r="Y108" s="247">
        <v>0</v>
      </c>
      <c r="Z108" s="252">
        <v>20</v>
      </c>
      <c r="AA108" s="247">
        <v>0</v>
      </c>
      <c r="AB108" s="247"/>
      <c r="AC108" s="247"/>
      <c r="AD108" s="253">
        <v>98.3</v>
      </c>
      <c r="AE108" s="254">
        <v>3</v>
      </c>
      <c r="AF108" s="255">
        <v>29</v>
      </c>
      <c r="AG108" s="27">
        <f t="shared" si="6"/>
        <v>4854927.8999999994</v>
      </c>
      <c r="AH108" s="27">
        <v>4757829.34</v>
      </c>
      <c r="AI108" s="27">
        <v>97098.559999999998</v>
      </c>
      <c r="AJ108" s="27">
        <f t="shared" si="7"/>
        <v>1191481.8199999998</v>
      </c>
      <c r="AK108" s="27">
        <v>953185.46</v>
      </c>
      <c r="AL108" s="27">
        <v>238296.36</v>
      </c>
      <c r="AM108" s="27">
        <f t="shared" si="8"/>
        <v>6046409.7199999997</v>
      </c>
      <c r="AN108" s="27">
        <f t="shared" si="9"/>
        <v>5711014.7999999998</v>
      </c>
      <c r="AO108" s="27">
        <f t="shared" si="10"/>
        <v>335394.92</v>
      </c>
      <c r="AP108" s="261">
        <v>43760.375</v>
      </c>
      <c r="AQ108" s="257">
        <v>2.0000000411952565</v>
      </c>
      <c r="AR108" s="257">
        <v>19.999999664283592</v>
      </c>
    </row>
    <row r="109" spans="1:44" ht="131.25" x14ac:dyDescent="0.2">
      <c r="A109" s="54">
        <v>1</v>
      </c>
      <c r="B109" s="262" t="s">
        <v>202</v>
      </c>
      <c r="C109" s="263" t="s">
        <v>203</v>
      </c>
      <c r="D109" s="264" t="s">
        <v>204</v>
      </c>
      <c r="E109" s="265">
        <v>43755</v>
      </c>
      <c r="F109" s="263">
        <v>1987</v>
      </c>
      <c r="G109" s="263">
        <v>5</v>
      </c>
      <c r="H109" s="263" t="s">
        <v>29</v>
      </c>
      <c r="I109" s="263">
        <v>0</v>
      </c>
      <c r="J109" s="263" t="s">
        <v>38</v>
      </c>
      <c r="K109" s="263">
        <v>2</v>
      </c>
      <c r="L109" s="263" t="s">
        <v>29</v>
      </c>
      <c r="M109" s="263">
        <v>0</v>
      </c>
      <c r="N109" s="266">
        <v>80.2</v>
      </c>
      <c r="O109" s="263">
        <v>7</v>
      </c>
      <c r="P109" s="267" t="s">
        <v>181</v>
      </c>
      <c r="Q109" s="263">
        <v>10</v>
      </c>
      <c r="R109" s="263" t="s">
        <v>205</v>
      </c>
      <c r="S109" s="263">
        <v>2</v>
      </c>
      <c r="T109" s="263" t="s">
        <v>36</v>
      </c>
      <c r="U109" s="263">
        <v>0</v>
      </c>
      <c r="V109" s="263">
        <v>324</v>
      </c>
      <c r="W109" s="263">
        <v>7</v>
      </c>
      <c r="X109" s="268">
        <v>3</v>
      </c>
      <c r="Y109" s="263">
        <v>0</v>
      </c>
      <c r="Z109" s="268">
        <v>21</v>
      </c>
      <c r="AA109" s="263">
        <v>1</v>
      </c>
      <c r="AB109" s="263" t="s">
        <v>29</v>
      </c>
      <c r="AC109" s="263">
        <v>0</v>
      </c>
      <c r="AD109" s="269">
        <v>99.1</v>
      </c>
      <c r="AE109" s="270">
        <v>3</v>
      </c>
      <c r="AF109" s="271">
        <v>37</v>
      </c>
      <c r="AG109" s="273">
        <f t="shared" si="6"/>
        <v>6008344.04</v>
      </c>
      <c r="AH109" s="272">
        <v>5828093.7199999997</v>
      </c>
      <c r="AI109" s="273">
        <v>180250.32</v>
      </c>
      <c r="AJ109" s="273">
        <f t="shared" si="7"/>
        <v>3285054.08</v>
      </c>
      <c r="AK109" s="274">
        <v>2595192.7200000002</v>
      </c>
      <c r="AL109" s="273">
        <v>689861.36</v>
      </c>
      <c r="AM109" s="273">
        <f t="shared" si="8"/>
        <v>9293398.1199999992</v>
      </c>
      <c r="AN109" s="273">
        <f t="shared" si="9"/>
        <v>8423286.4399999995</v>
      </c>
      <c r="AO109" s="273">
        <f t="shared" si="10"/>
        <v>870111.67999999993</v>
      </c>
      <c r="AP109" s="275">
        <v>43760.75</v>
      </c>
      <c r="AQ109" s="269">
        <v>2.9999999800277748</v>
      </c>
      <c r="AR109" s="269">
        <v>21.000000097410876</v>
      </c>
    </row>
    <row r="110" spans="1:44" ht="141.75" x14ac:dyDescent="0.2">
      <c r="A110" s="62">
        <v>2</v>
      </c>
      <c r="B110" s="262" t="s">
        <v>206</v>
      </c>
      <c r="C110" s="263" t="s">
        <v>203</v>
      </c>
      <c r="D110" s="264" t="s">
        <v>207</v>
      </c>
      <c r="E110" s="265">
        <v>43755</v>
      </c>
      <c r="F110" s="263">
        <v>1978</v>
      </c>
      <c r="G110" s="263">
        <v>6</v>
      </c>
      <c r="H110" s="263" t="s">
        <v>29</v>
      </c>
      <c r="I110" s="263">
        <v>0</v>
      </c>
      <c r="J110" s="263" t="s">
        <v>38</v>
      </c>
      <c r="K110" s="263">
        <v>2</v>
      </c>
      <c r="L110" s="263" t="s">
        <v>29</v>
      </c>
      <c r="M110" s="263">
        <v>0</v>
      </c>
      <c r="N110" s="266">
        <v>67.3</v>
      </c>
      <c r="O110" s="263">
        <v>5</v>
      </c>
      <c r="P110" s="267" t="s">
        <v>208</v>
      </c>
      <c r="Q110" s="263">
        <v>10</v>
      </c>
      <c r="R110" s="263" t="s">
        <v>39</v>
      </c>
      <c r="S110" s="263">
        <v>3</v>
      </c>
      <c r="T110" s="263" t="s">
        <v>36</v>
      </c>
      <c r="U110" s="263">
        <v>0</v>
      </c>
      <c r="V110" s="263">
        <v>209</v>
      </c>
      <c r="W110" s="263">
        <v>7</v>
      </c>
      <c r="X110" s="268">
        <v>2.1</v>
      </c>
      <c r="Y110" s="263">
        <v>0</v>
      </c>
      <c r="Z110" s="268">
        <v>0</v>
      </c>
      <c r="AA110" s="263">
        <v>0</v>
      </c>
      <c r="AB110" s="263" t="s">
        <v>29</v>
      </c>
      <c r="AC110" s="263">
        <v>0</v>
      </c>
      <c r="AD110" s="269">
        <v>96.8</v>
      </c>
      <c r="AE110" s="270">
        <v>3</v>
      </c>
      <c r="AF110" s="271">
        <v>36</v>
      </c>
      <c r="AG110" s="273">
        <f t="shared" si="6"/>
        <v>1588351.5699999998</v>
      </c>
      <c r="AH110" s="276">
        <v>1554996.19</v>
      </c>
      <c r="AI110" s="273">
        <v>33355.379999999997</v>
      </c>
      <c r="AJ110" s="273">
        <f t="shared" si="7"/>
        <v>0</v>
      </c>
      <c r="AK110" s="274">
        <v>0</v>
      </c>
      <c r="AL110" s="273">
        <v>0</v>
      </c>
      <c r="AM110" s="273">
        <f t="shared" si="8"/>
        <v>1588351.5699999998</v>
      </c>
      <c r="AN110" s="273">
        <f t="shared" si="9"/>
        <v>1554996.19</v>
      </c>
      <c r="AO110" s="273">
        <f t="shared" si="10"/>
        <v>33355.379999999997</v>
      </c>
      <c r="AP110" s="275">
        <v>43760.670138888891</v>
      </c>
      <c r="AQ110" s="277">
        <v>2.0999998130136892</v>
      </c>
      <c r="AR110" s="277" t="e">
        <v>#DIV/0!</v>
      </c>
    </row>
    <row r="111" spans="1:44" ht="110.25" x14ac:dyDescent="0.2">
      <c r="A111" s="58">
        <v>3</v>
      </c>
      <c r="B111" s="262" t="s">
        <v>209</v>
      </c>
      <c r="C111" s="263" t="s">
        <v>203</v>
      </c>
      <c r="D111" s="264" t="s">
        <v>179</v>
      </c>
      <c r="E111" s="265">
        <v>43735</v>
      </c>
      <c r="F111" s="263">
        <v>1963</v>
      </c>
      <c r="G111" s="263">
        <v>6</v>
      </c>
      <c r="H111" s="263" t="s">
        <v>29</v>
      </c>
      <c r="I111" s="263">
        <v>0</v>
      </c>
      <c r="J111" s="263" t="s">
        <v>38</v>
      </c>
      <c r="K111" s="263">
        <v>2</v>
      </c>
      <c r="L111" s="263" t="s">
        <v>29</v>
      </c>
      <c r="M111" s="263">
        <v>0</v>
      </c>
      <c r="N111" s="266">
        <v>67.349999999999994</v>
      </c>
      <c r="O111" s="263">
        <v>5</v>
      </c>
      <c r="P111" s="267" t="s">
        <v>210</v>
      </c>
      <c r="Q111" s="263">
        <v>10</v>
      </c>
      <c r="R111" s="263" t="s">
        <v>39</v>
      </c>
      <c r="S111" s="263">
        <v>3</v>
      </c>
      <c r="T111" s="263" t="s">
        <v>36</v>
      </c>
      <c r="U111" s="263">
        <v>0</v>
      </c>
      <c r="V111" s="263">
        <v>60</v>
      </c>
      <c r="W111" s="263">
        <v>3</v>
      </c>
      <c r="X111" s="268">
        <v>3.5</v>
      </c>
      <c r="Y111" s="263">
        <v>3</v>
      </c>
      <c r="Z111" s="268">
        <v>20.5</v>
      </c>
      <c r="AA111" s="263">
        <v>1</v>
      </c>
      <c r="AB111" s="263" t="s">
        <v>29</v>
      </c>
      <c r="AC111" s="263">
        <v>0</v>
      </c>
      <c r="AD111" s="269">
        <v>96.6</v>
      </c>
      <c r="AE111" s="270">
        <v>3</v>
      </c>
      <c r="AF111" s="271">
        <v>36</v>
      </c>
      <c r="AG111" s="273">
        <f t="shared" si="6"/>
        <v>494990.77</v>
      </c>
      <c r="AH111" s="272">
        <v>477666.09</v>
      </c>
      <c r="AI111" s="273">
        <v>17324.68</v>
      </c>
      <c r="AJ111" s="273">
        <f t="shared" si="7"/>
        <v>925898.89</v>
      </c>
      <c r="AK111" s="274">
        <v>736089.62</v>
      </c>
      <c r="AL111" s="273">
        <v>189809.27</v>
      </c>
      <c r="AM111" s="273">
        <f t="shared" si="8"/>
        <v>1420889.66</v>
      </c>
      <c r="AN111" s="273">
        <f t="shared" si="9"/>
        <v>1213755.71</v>
      </c>
      <c r="AO111" s="273">
        <f t="shared" si="10"/>
        <v>207133.94999999998</v>
      </c>
      <c r="AP111" s="275">
        <v>43760.75</v>
      </c>
      <c r="AQ111" s="277">
        <v>3.5</v>
      </c>
      <c r="AR111" s="277">
        <v>20.499996374911486</v>
      </c>
    </row>
    <row r="112" spans="1:44" ht="141.75" x14ac:dyDescent="0.2">
      <c r="A112" s="54">
        <v>4</v>
      </c>
      <c r="B112" s="262" t="s">
        <v>211</v>
      </c>
      <c r="C112" s="263" t="s">
        <v>203</v>
      </c>
      <c r="D112" s="264" t="s">
        <v>207</v>
      </c>
      <c r="E112" s="265">
        <v>43759</v>
      </c>
      <c r="F112" s="263">
        <v>1986</v>
      </c>
      <c r="G112" s="263">
        <v>5</v>
      </c>
      <c r="H112" s="263" t="s">
        <v>29</v>
      </c>
      <c r="I112" s="263">
        <v>0</v>
      </c>
      <c r="J112" s="263" t="s">
        <v>38</v>
      </c>
      <c r="K112" s="263">
        <v>2</v>
      </c>
      <c r="L112" s="263" t="s">
        <v>29</v>
      </c>
      <c r="M112" s="263">
        <v>0</v>
      </c>
      <c r="N112" s="266">
        <v>67.3</v>
      </c>
      <c r="O112" s="263">
        <v>5</v>
      </c>
      <c r="P112" s="267" t="s">
        <v>208</v>
      </c>
      <c r="Q112" s="263">
        <v>10</v>
      </c>
      <c r="R112" s="263" t="s">
        <v>39</v>
      </c>
      <c r="S112" s="263">
        <v>3</v>
      </c>
      <c r="T112" s="263" t="s">
        <v>36</v>
      </c>
      <c r="U112" s="263">
        <v>0</v>
      </c>
      <c r="V112" s="263">
        <v>296</v>
      </c>
      <c r="W112" s="263">
        <v>7</v>
      </c>
      <c r="X112" s="268">
        <v>2.1</v>
      </c>
      <c r="Y112" s="263">
        <v>0</v>
      </c>
      <c r="Z112" s="268">
        <v>0</v>
      </c>
      <c r="AA112" s="263">
        <v>0</v>
      </c>
      <c r="AB112" s="263" t="s">
        <v>29</v>
      </c>
      <c r="AC112" s="263">
        <v>0</v>
      </c>
      <c r="AD112" s="269">
        <v>96.8</v>
      </c>
      <c r="AE112" s="270">
        <v>3</v>
      </c>
      <c r="AF112" s="271">
        <v>35</v>
      </c>
      <c r="AG112" s="273">
        <f t="shared" si="6"/>
        <v>1197674.76</v>
      </c>
      <c r="AH112" s="272">
        <v>1172523.5900000001</v>
      </c>
      <c r="AI112" s="273">
        <v>25151.17</v>
      </c>
      <c r="AJ112" s="273">
        <f t="shared" si="7"/>
        <v>0</v>
      </c>
      <c r="AK112" s="274">
        <v>0</v>
      </c>
      <c r="AL112" s="273">
        <v>0</v>
      </c>
      <c r="AM112" s="273">
        <f t="shared" si="8"/>
        <v>1197674.76</v>
      </c>
      <c r="AN112" s="273">
        <f t="shared" si="9"/>
        <v>1172523.5900000001</v>
      </c>
      <c r="AO112" s="273">
        <f t="shared" si="10"/>
        <v>25151.17</v>
      </c>
      <c r="AP112" s="275">
        <v>43760.677083333336</v>
      </c>
      <c r="AQ112" s="277">
        <v>2.1000000033398045</v>
      </c>
      <c r="AR112" s="277" t="e">
        <v>#DIV/0!</v>
      </c>
    </row>
    <row r="113" spans="1:44" ht="78.75" x14ac:dyDescent="0.2">
      <c r="A113" s="62">
        <v>5</v>
      </c>
      <c r="B113" s="262" t="s">
        <v>214</v>
      </c>
      <c r="C113" s="263" t="s">
        <v>203</v>
      </c>
      <c r="D113" s="264" t="s">
        <v>213</v>
      </c>
      <c r="E113" s="265">
        <v>43749</v>
      </c>
      <c r="F113" s="263">
        <v>1965</v>
      </c>
      <c r="G113" s="263">
        <v>6</v>
      </c>
      <c r="H113" s="263" t="s">
        <v>29</v>
      </c>
      <c r="I113" s="263">
        <v>0</v>
      </c>
      <c r="J113" s="263" t="s">
        <v>38</v>
      </c>
      <c r="K113" s="263">
        <v>2</v>
      </c>
      <c r="L113" s="263" t="s">
        <v>29</v>
      </c>
      <c r="M113" s="263">
        <v>0</v>
      </c>
      <c r="N113" s="266">
        <v>79.099999999999994</v>
      </c>
      <c r="O113" s="263">
        <v>6</v>
      </c>
      <c r="P113" s="267" t="s">
        <v>176</v>
      </c>
      <c r="Q113" s="263">
        <v>10</v>
      </c>
      <c r="R113" s="263" t="s">
        <v>39</v>
      </c>
      <c r="S113" s="263">
        <v>3</v>
      </c>
      <c r="T113" s="263" t="s">
        <v>36</v>
      </c>
      <c r="U113" s="263">
        <v>0</v>
      </c>
      <c r="V113" s="263">
        <v>101</v>
      </c>
      <c r="W113" s="263">
        <v>4</v>
      </c>
      <c r="X113" s="268">
        <v>2</v>
      </c>
      <c r="Y113" s="263">
        <v>0</v>
      </c>
      <c r="Z113" s="268">
        <v>20</v>
      </c>
      <c r="AA113" s="263">
        <v>0</v>
      </c>
      <c r="AB113" s="263" t="s">
        <v>29</v>
      </c>
      <c r="AC113" s="263">
        <v>0</v>
      </c>
      <c r="AD113" s="269">
        <v>98.8</v>
      </c>
      <c r="AE113" s="270">
        <v>3</v>
      </c>
      <c r="AF113" s="271">
        <v>34</v>
      </c>
      <c r="AG113" s="273">
        <f t="shared" si="6"/>
        <v>420782.14</v>
      </c>
      <c r="AH113" s="272">
        <v>412366.5</v>
      </c>
      <c r="AI113" s="273">
        <v>8415.64</v>
      </c>
      <c r="AJ113" s="273">
        <f t="shared" si="7"/>
        <v>136161.91</v>
      </c>
      <c r="AK113" s="274">
        <v>108929.53</v>
      </c>
      <c r="AL113" s="273">
        <v>27232.38</v>
      </c>
      <c r="AM113" s="273">
        <f t="shared" si="8"/>
        <v>556944.05000000005</v>
      </c>
      <c r="AN113" s="273">
        <f t="shared" si="9"/>
        <v>521296.03</v>
      </c>
      <c r="AO113" s="273">
        <f t="shared" si="10"/>
        <v>35648.020000000004</v>
      </c>
      <c r="AP113" s="275">
        <v>43759.631944444445</v>
      </c>
      <c r="AQ113" s="278">
        <v>1.9999993345725176</v>
      </c>
      <c r="AR113" s="278">
        <v>19.99999853116044</v>
      </c>
    </row>
    <row r="114" spans="1:44" ht="78.75" x14ac:dyDescent="0.2">
      <c r="A114" s="58">
        <v>6</v>
      </c>
      <c r="B114" s="262" t="s">
        <v>212</v>
      </c>
      <c r="C114" s="263" t="s">
        <v>203</v>
      </c>
      <c r="D114" s="264" t="s">
        <v>213</v>
      </c>
      <c r="E114" s="265">
        <v>43749</v>
      </c>
      <c r="F114" s="263">
        <v>1965</v>
      </c>
      <c r="G114" s="263">
        <v>6</v>
      </c>
      <c r="H114" s="263" t="s">
        <v>29</v>
      </c>
      <c r="I114" s="263">
        <v>0</v>
      </c>
      <c r="J114" s="263" t="s">
        <v>38</v>
      </c>
      <c r="K114" s="263">
        <v>2</v>
      </c>
      <c r="L114" s="263" t="s">
        <v>29</v>
      </c>
      <c r="M114" s="263">
        <v>0</v>
      </c>
      <c r="N114" s="266">
        <v>80.099999999999994</v>
      </c>
      <c r="O114" s="263">
        <v>7</v>
      </c>
      <c r="P114" s="267" t="s">
        <v>176</v>
      </c>
      <c r="Q114" s="263">
        <v>10</v>
      </c>
      <c r="R114" s="263" t="s">
        <v>39</v>
      </c>
      <c r="S114" s="263">
        <v>3</v>
      </c>
      <c r="T114" s="263" t="s">
        <v>36</v>
      </c>
      <c r="U114" s="263">
        <v>0</v>
      </c>
      <c r="V114" s="263">
        <v>64</v>
      </c>
      <c r="W114" s="263">
        <v>3</v>
      </c>
      <c r="X114" s="268">
        <v>2</v>
      </c>
      <c r="Y114" s="263">
        <v>0</v>
      </c>
      <c r="Z114" s="268">
        <v>20</v>
      </c>
      <c r="AA114" s="263">
        <v>0</v>
      </c>
      <c r="AB114" s="263" t="s">
        <v>29</v>
      </c>
      <c r="AC114" s="263">
        <v>0</v>
      </c>
      <c r="AD114" s="269">
        <v>98.6</v>
      </c>
      <c r="AE114" s="270">
        <v>3</v>
      </c>
      <c r="AF114" s="271">
        <v>34</v>
      </c>
      <c r="AG114" s="273">
        <f t="shared" si="6"/>
        <v>531981.88</v>
      </c>
      <c r="AH114" s="272">
        <v>521342.24</v>
      </c>
      <c r="AI114" s="273">
        <v>10639.64</v>
      </c>
      <c r="AJ114" s="273">
        <f t="shared" si="7"/>
        <v>102267.90000000001</v>
      </c>
      <c r="AK114" s="274">
        <v>81814.320000000007</v>
      </c>
      <c r="AL114" s="273">
        <v>20453.580000000002</v>
      </c>
      <c r="AM114" s="273">
        <f t="shared" si="8"/>
        <v>634249.78</v>
      </c>
      <c r="AN114" s="273">
        <f t="shared" si="9"/>
        <v>603156.56000000006</v>
      </c>
      <c r="AO114" s="273">
        <f t="shared" si="10"/>
        <v>31093.22</v>
      </c>
      <c r="AP114" s="275">
        <v>43759.635416666664</v>
      </c>
      <c r="AQ114" s="277">
        <v>2.0000004511431855</v>
      </c>
      <c r="AR114" s="277">
        <v>20</v>
      </c>
    </row>
    <row r="115" spans="1:44" ht="110.25" x14ac:dyDescent="0.2">
      <c r="A115" s="54">
        <v>7</v>
      </c>
      <c r="B115" s="279" t="s">
        <v>218</v>
      </c>
      <c r="C115" s="263" t="s">
        <v>203</v>
      </c>
      <c r="D115" s="280" t="s">
        <v>179</v>
      </c>
      <c r="E115" s="281">
        <v>43755</v>
      </c>
      <c r="F115" s="282">
        <v>1991</v>
      </c>
      <c r="G115" s="282">
        <v>5</v>
      </c>
      <c r="H115" s="263" t="s">
        <v>29</v>
      </c>
      <c r="I115" s="282">
        <v>0</v>
      </c>
      <c r="J115" s="282" t="s">
        <v>38</v>
      </c>
      <c r="K115" s="282">
        <v>2</v>
      </c>
      <c r="L115" s="263" t="s">
        <v>29</v>
      </c>
      <c r="M115" s="282">
        <v>0</v>
      </c>
      <c r="N115" s="283">
        <v>67.31</v>
      </c>
      <c r="O115" s="282">
        <v>5</v>
      </c>
      <c r="P115" s="267" t="s">
        <v>210</v>
      </c>
      <c r="Q115" s="282">
        <v>10</v>
      </c>
      <c r="R115" s="282" t="s">
        <v>39</v>
      </c>
      <c r="S115" s="282">
        <v>3</v>
      </c>
      <c r="T115" s="282" t="s">
        <v>36</v>
      </c>
      <c r="U115" s="282">
        <v>0</v>
      </c>
      <c r="V115" s="282">
        <v>190</v>
      </c>
      <c r="W115" s="282">
        <v>5</v>
      </c>
      <c r="X115" s="284">
        <v>3.5</v>
      </c>
      <c r="Y115" s="282">
        <v>3</v>
      </c>
      <c r="Z115" s="268">
        <v>20.5</v>
      </c>
      <c r="AA115" s="282">
        <v>1</v>
      </c>
      <c r="AB115" s="282" t="s">
        <v>29</v>
      </c>
      <c r="AC115" s="282">
        <v>0</v>
      </c>
      <c r="AD115" s="269">
        <v>94.3</v>
      </c>
      <c r="AE115" s="285">
        <v>0</v>
      </c>
      <c r="AF115" s="271">
        <v>34</v>
      </c>
      <c r="AG115" s="273">
        <f t="shared" si="6"/>
        <v>2905940.09</v>
      </c>
      <c r="AH115" s="272">
        <v>2804232.19</v>
      </c>
      <c r="AI115" s="273">
        <v>101707.9</v>
      </c>
      <c r="AJ115" s="273">
        <f t="shared" si="7"/>
        <v>4417017.67</v>
      </c>
      <c r="AK115" s="274">
        <v>3511529.05</v>
      </c>
      <c r="AL115" s="273">
        <v>905488.62</v>
      </c>
      <c r="AM115" s="273">
        <f t="shared" si="8"/>
        <v>7322957.7599999998</v>
      </c>
      <c r="AN115" s="273">
        <f t="shared" si="9"/>
        <v>6315761.2400000002</v>
      </c>
      <c r="AO115" s="273">
        <f t="shared" si="10"/>
        <v>1007196.52</v>
      </c>
      <c r="AP115" s="275">
        <v>43760.75</v>
      </c>
      <c r="AQ115" s="269">
        <v>3.5000001871399657</v>
      </c>
      <c r="AR115" s="269">
        <v>20.499999806969786</v>
      </c>
    </row>
    <row r="116" spans="1:44" ht="131.25" x14ac:dyDescent="0.2">
      <c r="A116" s="62">
        <v>8</v>
      </c>
      <c r="B116" s="279" t="s">
        <v>216</v>
      </c>
      <c r="C116" s="263" t="s">
        <v>203</v>
      </c>
      <c r="D116" s="280" t="s">
        <v>217</v>
      </c>
      <c r="E116" s="281">
        <v>43731</v>
      </c>
      <c r="F116" s="282">
        <v>1991</v>
      </c>
      <c r="G116" s="282">
        <v>5</v>
      </c>
      <c r="H116" s="263" t="s">
        <v>29</v>
      </c>
      <c r="I116" s="282">
        <v>0</v>
      </c>
      <c r="J116" s="282" t="s">
        <v>38</v>
      </c>
      <c r="K116" s="282">
        <v>2</v>
      </c>
      <c r="L116" s="263" t="s">
        <v>29</v>
      </c>
      <c r="M116" s="282">
        <v>0</v>
      </c>
      <c r="N116" s="283">
        <v>67.180000000000007</v>
      </c>
      <c r="O116" s="282">
        <v>5</v>
      </c>
      <c r="P116" s="267" t="s">
        <v>210</v>
      </c>
      <c r="Q116" s="282">
        <v>10</v>
      </c>
      <c r="R116" s="282" t="s">
        <v>205</v>
      </c>
      <c r="S116" s="282">
        <v>2</v>
      </c>
      <c r="T116" s="282" t="s">
        <v>35</v>
      </c>
      <c r="U116" s="282">
        <v>3</v>
      </c>
      <c r="V116" s="282">
        <v>384</v>
      </c>
      <c r="W116" s="282">
        <v>7</v>
      </c>
      <c r="X116" s="284">
        <v>2</v>
      </c>
      <c r="Y116" s="282">
        <v>0</v>
      </c>
      <c r="Z116" s="284">
        <v>20</v>
      </c>
      <c r="AA116" s="282">
        <v>0</v>
      </c>
      <c r="AB116" s="282" t="s">
        <v>29</v>
      </c>
      <c r="AC116" s="282">
        <v>0</v>
      </c>
      <c r="AD116" s="269">
        <v>79</v>
      </c>
      <c r="AE116" s="285">
        <v>0</v>
      </c>
      <c r="AF116" s="271">
        <v>34</v>
      </c>
      <c r="AG116" s="273">
        <f t="shared" si="6"/>
        <v>856792.09</v>
      </c>
      <c r="AH116" s="272">
        <v>839656.25</v>
      </c>
      <c r="AI116" s="273">
        <v>17135.84</v>
      </c>
      <c r="AJ116" s="273">
        <f t="shared" si="7"/>
        <v>2025309.65</v>
      </c>
      <c r="AK116" s="274">
        <v>1620247.72</v>
      </c>
      <c r="AL116" s="273">
        <v>405061.93</v>
      </c>
      <c r="AM116" s="273">
        <f t="shared" si="8"/>
        <v>2882101.7399999998</v>
      </c>
      <c r="AN116" s="273">
        <f t="shared" si="9"/>
        <v>2459903.9699999997</v>
      </c>
      <c r="AO116" s="273">
        <f t="shared" si="10"/>
        <v>422197.77</v>
      </c>
      <c r="AP116" s="275">
        <v>43760.75</v>
      </c>
      <c r="AQ116" s="269">
        <v>3.5000000761687469</v>
      </c>
      <c r="AR116" s="269">
        <v>20.499999941347387</v>
      </c>
    </row>
    <row r="117" spans="1:44" ht="110.25" x14ac:dyDescent="0.2">
      <c r="A117" s="58">
        <v>9</v>
      </c>
      <c r="B117" s="279" t="s">
        <v>219</v>
      </c>
      <c r="C117" s="263" t="s">
        <v>203</v>
      </c>
      <c r="D117" s="280" t="s">
        <v>179</v>
      </c>
      <c r="E117" s="281">
        <v>43748</v>
      </c>
      <c r="F117" s="282">
        <v>1982</v>
      </c>
      <c r="G117" s="282">
        <v>6</v>
      </c>
      <c r="H117" s="282" t="s">
        <v>29</v>
      </c>
      <c r="I117" s="282">
        <v>0</v>
      </c>
      <c r="J117" s="282" t="s">
        <v>38</v>
      </c>
      <c r="K117" s="282">
        <v>2</v>
      </c>
      <c r="L117" s="282" t="s">
        <v>29</v>
      </c>
      <c r="M117" s="282">
        <v>0</v>
      </c>
      <c r="N117" s="283" t="s">
        <v>220</v>
      </c>
      <c r="O117" s="282">
        <v>6</v>
      </c>
      <c r="P117" s="267" t="s">
        <v>210</v>
      </c>
      <c r="Q117" s="282">
        <v>10</v>
      </c>
      <c r="R117" s="282" t="s">
        <v>39</v>
      </c>
      <c r="S117" s="282">
        <v>3</v>
      </c>
      <c r="T117" s="282" t="s">
        <v>36</v>
      </c>
      <c r="U117" s="282">
        <v>0</v>
      </c>
      <c r="V117" s="282">
        <v>88</v>
      </c>
      <c r="W117" s="282">
        <v>3</v>
      </c>
      <c r="X117" s="284">
        <v>3.5</v>
      </c>
      <c r="Y117" s="282">
        <v>3</v>
      </c>
      <c r="Z117" s="268">
        <v>20.5</v>
      </c>
      <c r="AA117" s="282">
        <v>1</v>
      </c>
      <c r="AB117" s="282" t="s">
        <v>29</v>
      </c>
      <c r="AC117" s="282">
        <v>0</v>
      </c>
      <c r="AD117" s="269">
        <v>92.95</v>
      </c>
      <c r="AE117" s="285">
        <v>0</v>
      </c>
      <c r="AF117" s="271">
        <v>34</v>
      </c>
      <c r="AG117" s="273">
        <f t="shared" si="6"/>
        <v>1663675.88</v>
      </c>
      <c r="AH117" s="272">
        <v>1605447.22</v>
      </c>
      <c r="AI117" s="286">
        <v>58228.66</v>
      </c>
      <c r="AJ117" s="273">
        <f t="shared" si="7"/>
        <v>3130678.8200000003</v>
      </c>
      <c r="AK117" s="274">
        <v>2488889.66</v>
      </c>
      <c r="AL117" s="286">
        <v>641789.16</v>
      </c>
      <c r="AM117" s="273">
        <f t="shared" si="8"/>
        <v>4794354.7</v>
      </c>
      <c r="AN117" s="273">
        <f t="shared" si="9"/>
        <v>4094336.88</v>
      </c>
      <c r="AO117" s="273">
        <f t="shared" si="10"/>
        <v>700017.82000000007</v>
      </c>
      <c r="AP117" s="275">
        <v>43760.75</v>
      </c>
      <c r="AQ117" s="269">
        <v>3.5000002524530207</v>
      </c>
      <c r="AR117" s="269">
        <v>20.500000060689715</v>
      </c>
    </row>
    <row r="118" spans="1:44" ht="110.25" x14ac:dyDescent="0.2">
      <c r="A118" s="54">
        <v>10</v>
      </c>
      <c r="B118" s="279" t="s">
        <v>223</v>
      </c>
      <c r="C118" s="263" t="s">
        <v>203</v>
      </c>
      <c r="D118" s="280" t="s">
        <v>179</v>
      </c>
      <c r="E118" s="281">
        <v>43748</v>
      </c>
      <c r="F118" s="282">
        <v>1988</v>
      </c>
      <c r="G118" s="282">
        <v>5</v>
      </c>
      <c r="H118" s="282" t="s">
        <v>29</v>
      </c>
      <c r="I118" s="282">
        <v>0</v>
      </c>
      <c r="J118" s="282" t="s">
        <v>38</v>
      </c>
      <c r="K118" s="282">
        <v>2</v>
      </c>
      <c r="L118" s="282" t="s">
        <v>29</v>
      </c>
      <c r="M118" s="282">
        <v>0</v>
      </c>
      <c r="N118" s="283">
        <v>68.37</v>
      </c>
      <c r="O118" s="282">
        <v>5</v>
      </c>
      <c r="P118" s="267" t="s">
        <v>210</v>
      </c>
      <c r="Q118" s="282">
        <v>5</v>
      </c>
      <c r="R118" s="282" t="s">
        <v>39</v>
      </c>
      <c r="S118" s="282">
        <v>3</v>
      </c>
      <c r="T118" s="282" t="s">
        <v>36</v>
      </c>
      <c r="U118" s="282">
        <v>0</v>
      </c>
      <c r="V118" s="282">
        <v>323</v>
      </c>
      <c r="W118" s="282">
        <v>7</v>
      </c>
      <c r="X118" s="284">
        <v>3.5</v>
      </c>
      <c r="Y118" s="282">
        <v>3</v>
      </c>
      <c r="Z118" s="284">
        <v>20.5</v>
      </c>
      <c r="AA118" s="282">
        <v>1</v>
      </c>
      <c r="AB118" s="282" t="s">
        <v>29</v>
      </c>
      <c r="AC118" s="282">
        <v>0</v>
      </c>
      <c r="AD118" s="269">
        <v>95.75</v>
      </c>
      <c r="AE118" s="285">
        <v>3</v>
      </c>
      <c r="AF118" s="271">
        <v>34</v>
      </c>
      <c r="AG118" s="273">
        <f t="shared" si="6"/>
        <v>4625032.6999999993</v>
      </c>
      <c r="AH118" s="272">
        <v>4463156.5599999996</v>
      </c>
      <c r="AI118" s="286">
        <v>161876.14000000001</v>
      </c>
      <c r="AJ118" s="273">
        <f t="shared" si="7"/>
        <v>1321981.21</v>
      </c>
      <c r="AK118" s="274">
        <v>1050975.06</v>
      </c>
      <c r="AL118" s="286">
        <v>271006.15000000002</v>
      </c>
      <c r="AM118" s="273">
        <f t="shared" si="8"/>
        <v>5947013.9099999992</v>
      </c>
      <c r="AN118" s="273">
        <f t="shared" si="9"/>
        <v>5514131.6199999992</v>
      </c>
      <c r="AO118" s="273">
        <f t="shared" si="10"/>
        <v>432882.29000000004</v>
      </c>
      <c r="AP118" s="275">
        <v>43760.75</v>
      </c>
      <c r="AQ118" s="278">
        <v>3.4999999027033915</v>
      </c>
      <c r="AR118" s="278">
        <v>20.50000014750588</v>
      </c>
    </row>
    <row r="119" spans="1:44" ht="71.25" customHeight="1" x14ac:dyDescent="0.2">
      <c r="A119" s="62">
        <v>11</v>
      </c>
      <c r="B119" s="262" t="s">
        <v>215</v>
      </c>
      <c r="C119" s="263" t="s">
        <v>203</v>
      </c>
      <c r="D119" s="264" t="s">
        <v>179</v>
      </c>
      <c r="E119" s="265">
        <v>43750</v>
      </c>
      <c r="F119" s="263">
        <v>1962</v>
      </c>
      <c r="G119" s="263">
        <v>6</v>
      </c>
      <c r="H119" s="263" t="s">
        <v>29</v>
      </c>
      <c r="I119" s="263">
        <v>0</v>
      </c>
      <c r="J119" s="263" t="s">
        <v>38</v>
      </c>
      <c r="K119" s="263">
        <v>2</v>
      </c>
      <c r="L119" s="263" t="s">
        <v>29</v>
      </c>
      <c r="M119" s="263">
        <v>0</v>
      </c>
      <c r="N119" s="266">
        <v>67.25</v>
      </c>
      <c r="O119" s="263">
        <v>5</v>
      </c>
      <c r="P119" s="267" t="s">
        <v>210</v>
      </c>
      <c r="Q119" s="263">
        <v>10</v>
      </c>
      <c r="R119" s="263" t="s">
        <v>39</v>
      </c>
      <c r="S119" s="263">
        <v>3</v>
      </c>
      <c r="T119" s="263" t="s">
        <v>36</v>
      </c>
      <c r="U119" s="263">
        <v>0</v>
      </c>
      <c r="V119" s="263">
        <v>60</v>
      </c>
      <c r="W119" s="263">
        <v>3</v>
      </c>
      <c r="X119" s="268">
        <v>3.5</v>
      </c>
      <c r="Y119" s="263">
        <v>3</v>
      </c>
      <c r="Z119" s="268">
        <v>20.5</v>
      </c>
      <c r="AA119" s="263">
        <v>1</v>
      </c>
      <c r="AB119" s="263" t="s">
        <v>29</v>
      </c>
      <c r="AC119" s="263">
        <v>0</v>
      </c>
      <c r="AD119" s="269">
        <v>93.9</v>
      </c>
      <c r="AE119" s="270">
        <v>0</v>
      </c>
      <c r="AF119" s="271">
        <v>33</v>
      </c>
      <c r="AG119" s="273">
        <f t="shared" si="6"/>
        <v>419981.36</v>
      </c>
      <c r="AH119" s="272">
        <v>405282.01</v>
      </c>
      <c r="AI119" s="273">
        <v>14699.35</v>
      </c>
      <c r="AJ119" s="273">
        <f t="shared" si="7"/>
        <v>792853.90999999992</v>
      </c>
      <c r="AK119" s="274">
        <v>630318.86</v>
      </c>
      <c r="AL119" s="273">
        <v>162535.04999999999</v>
      </c>
      <c r="AM119" s="273">
        <f t="shared" si="8"/>
        <v>1212835.27</v>
      </c>
      <c r="AN119" s="273">
        <f t="shared" si="9"/>
        <v>1035600.87</v>
      </c>
      <c r="AO119" s="273">
        <f t="shared" si="10"/>
        <v>177234.4</v>
      </c>
      <c r="AP119" s="275">
        <v>43760.75</v>
      </c>
      <c r="AQ119" s="277">
        <v>3.5000005714539331</v>
      </c>
      <c r="AR119" s="277">
        <v>20.499999804503709</v>
      </c>
    </row>
    <row r="120" spans="1:44" ht="110.25" x14ac:dyDescent="0.2">
      <c r="A120" s="58">
        <v>12</v>
      </c>
      <c r="B120" s="262" t="s">
        <v>222</v>
      </c>
      <c r="C120" s="263" t="s">
        <v>203</v>
      </c>
      <c r="D120" s="264" t="s">
        <v>179</v>
      </c>
      <c r="E120" s="265">
        <v>43735</v>
      </c>
      <c r="F120" s="263">
        <v>1967</v>
      </c>
      <c r="G120" s="263">
        <v>6</v>
      </c>
      <c r="H120" s="263" t="s">
        <v>29</v>
      </c>
      <c r="I120" s="263">
        <v>0</v>
      </c>
      <c r="J120" s="263" t="s">
        <v>38</v>
      </c>
      <c r="K120" s="263">
        <v>2</v>
      </c>
      <c r="L120" s="263" t="s">
        <v>29</v>
      </c>
      <c r="M120" s="263">
        <v>0</v>
      </c>
      <c r="N120" s="266">
        <v>69.09</v>
      </c>
      <c r="O120" s="263">
        <v>5</v>
      </c>
      <c r="P120" s="267" t="s">
        <v>181</v>
      </c>
      <c r="Q120" s="263">
        <v>10</v>
      </c>
      <c r="R120" s="263" t="s">
        <v>39</v>
      </c>
      <c r="S120" s="263">
        <v>3</v>
      </c>
      <c r="T120" s="263" t="s">
        <v>36</v>
      </c>
      <c r="U120" s="263">
        <v>0</v>
      </c>
      <c r="V120" s="263">
        <v>80</v>
      </c>
      <c r="W120" s="263">
        <v>3</v>
      </c>
      <c r="X120" s="268">
        <v>3.5</v>
      </c>
      <c r="Y120" s="263">
        <v>3</v>
      </c>
      <c r="Z120" s="268">
        <v>20.5</v>
      </c>
      <c r="AA120" s="263">
        <v>1</v>
      </c>
      <c r="AB120" s="263" t="s">
        <v>29</v>
      </c>
      <c r="AC120" s="263">
        <v>0</v>
      </c>
      <c r="AD120" s="269">
        <v>91.6</v>
      </c>
      <c r="AE120" s="270">
        <v>0</v>
      </c>
      <c r="AF120" s="271">
        <v>33</v>
      </c>
      <c r="AG120" s="273">
        <f t="shared" si="6"/>
        <v>739319.42</v>
      </c>
      <c r="AH120" s="272">
        <v>713443.24</v>
      </c>
      <c r="AI120" s="273">
        <v>25876.18</v>
      </c>
      <c r="AJ120" s="273">
        <f t="shared" si="7"/>
        <v>3559235.65</v>
      </c>
      <c r="AK120" s="274">
        <v>2829592.34</v>
      </c>
      <c r="AL120" s="273">
        <v>729643.31</v>
      </c>
      <c r="AM120" s="273">
        <f t="shared" si="8"/>
        <v>4298555.07</v>
      </c>
      <c r="AN120" s="273">
        <f t="shared" si="9"/>
        <v>3543035.58</v>
      </c>
      <c r="AO120" s="273">
        <f t="shared" si="10"/>
        <v>755519.49000000011</v>
      </c>
      <c r="AP120" s="275">
        <v>43760.750694444447</v>
      </c>
      <c r="AQ120" s="269">
        <v>3.5000000405778602</v>
      </c>
      <c r="AR120" s="269">
        <v>20.500000049167863</v>
      </c>
    </row>
    <row r="121" spans="1:44" ht="110.25" x14ac:dyDescent="0.2">
      <c r="A121" s="54">
        <v>13</v>
      </c>
      <c r="B121" s="262" t="s">
        <v>221</v>
      </c>
      <c r="C121" s="263" t="s">
        <v>203</v>
      </c>
      <c r="D121" s="264" t="s">
        <v>179</v>
      </c>
      <c r="E121" s="265">
        <v>43734</v>
      </c>
      <c r="F121" s="263">
        <v>1987</v>
      </c>
      <c r="G121" s="263">
        <v>5</v>
      </c>
      <c r="H121" s="263" t="s">
        <v>29</v>
      </c>
      <c r="I121" s="263">
        <v>0</v>
      </c>
      <c r="J121" s="263" t="s">
        <v>38</v>
      </c>
      <c r="K121" s="263">
        <v>2</v>
      </c>
      <c r="L121" s="263" t="s">
        <v>29</v>
      </c>
      <c r="M121" s="263">
        <v>0</v>
      </c>
      <c r="N121" s="266">
        <v>68.11</v>
      </c>
      <c r="O121" s="263">
        <v>5</v>
      </c>
      <c r="P121" s="267" t="s">
        <v>210</v>
      </c>
      <c r="Q121" s="263">
        <v>9</v>
      </c>
      <c r="R121" s="263" t="s">
        <v>39</v>
      </c>
      <c r="S121" s="263">
        <v>3</v>
      </c>
      <c r="T121" s="263" t="s">
        <v>36</v>
      </c>
      <c r="U121" s="263">
        <v>0</v>
      </c>
      <c r="V121" s="263">
        <v>71</v>
      </c>
      <c r="W121" s="263">
        <v>3</v>
      </c>
      <c r="X121" s="268">
        <v>3.5</v>
      </c>
      <c r="Y121" s="263">
        <v>3</v>
      </c>
      <c r="Z121" s="268">
        <v>20.5</v>
      </c>
      <c r="AA121" s="263">
        <v>1</v>
      </c>
      <c r="AB121" s="263" t="s">
        <v>29</v>
      </c>
      <c r="AC121" s="263">
        <v>0</v>
      </c>
      <c r="AD121" s="269">
        <v>87.45</v>
      </c>
      <c r="AE121" s="270">
        <v>0</v>
      </c>
      <c r="AF121" s="271">
        <v>31</v>
      </c>
      <c r="AG121" s="273">
        <f t="shared" si="6"/>
        <v>2521166.56</v>
      </c>
      <c r="AH121" s="272">
        <v>2432925.73</v>
      </c>
      <c r="AI121" s="273">
        <v>88240.83</v>
      </c>
      <c r="AJ121" s="273">
        <f t="shared" si="7"/>
        <v>1280555.8999999999</v>
      </c>
      <c r="AK121" s="274">
        <v>1018041.94</v>
      </c>
      <c r="AL121" s="273">
        <v>262513.96000000002</v>
      </c>
      <c r="AM121" s="273">
        <f t="shared" si="8"/>
        <v>3801722.46</v>
      </c>
      <c r="AN121" s="273">
        <f t="shared" si="9"/>
        <v>3450967.67</v>
      </c>
      <c r="AO121" s="273">
        <f t="shared" si="10"/>
        <v>350754.79000000004</v>
      </c>
      <c r="AP121" s="275">
        <v>43760.75</v>
      </c>
      <c r="AQ121" s="269">
        <v>3.5000000158656714</v>
      </c>
      <c r="AR121" s="269">
        <v>20.500000039045545</v>
      </c>
    </row>
    <row r="122" spans="1:44" ht="110.25" x14ac:dyDescent="0.2">
      <c r="A122" s="62">
        <v>14</v>
      </c>
      <c r="B122" s="262" t="s">
        <v>224</v>
      </c>
      <c r="C122" s="263" t="s">
        <v>203</v>
      </c>
      <c r="D122" s="264" t="s">
        <v>179</v>
      </c>
      <c r="E122" s="265">
        <v>43736</v>
      </c>
      <c r="F122" s="263">
        <v>1969</v>
      </c>
      <c r="G122" s="263">
        <v>6</v>
      </c>
      <c r="H122" s="263" t="s">
        <v>29</v>
      </c>
      <c r="I122" s="263">
        <v>0</v>
      </c>
      <c r="J122" s="263" t="s">
        <v>38</v>
      </c>
      <c r="K122" s="263">
        <v>2</v>
      </c>
      <c r="L122" s="263" t="s">
        <v>29</v>
      </c>
      <c r="M122" s="263">
        <v>0</v>
      </c>
      <c r="N122" s="266">
        <v>69.569999999999993</v>
      </c>
      <c r="O122" s="263">
        <v>5</v>
      </c>
      <c r="P122" s="267" t="s">
        <v>210</v>
      </c>
      <c r="Q122" s="263">
        <v>10</v>
      </c>
      <c r="R122" s="263" t="s">
        <v>39</v>
      </c>
      <c r="S122" s="263">
        <v>3</v>
      </c>
      <c r="T122" s="263" t="s">
        <v>36</v>
      </c>
      <c r="U122" s="263">
        <v>0</v>
      </c>
      <c r="V122" s="263">
        <v>90</v>
      </c>
      <c r="W122" s="263">
        <v>3</v>
      </c>
      <c r="X122" s="268">
        <v>0</v>
      </c>
      <c r="Y122" s="263">
        <v>0</v>
      </c>
      <c r="Z122" s="268">
        <v>20.5</v>
      </c>
      <c r="AA122" s="263">
        <v>1</v>
      </c>
      <c r="AB122" s="263" t="s">
        <v>29</v>
      </c>
      <c r="AC122" s="263">
        <v>0</v>
      </c>
      <c r="AD122" s="269">
        <v>92.6</v>
      </c>
      <c r="AE122" s="270">
        <v>0</v>
      </c>
      <c r="AF122" s="271">
        <v>30</v>
      </c>
      <c r="AG122" s="273">
        <f t="shared" si="6"/>
        <v>0</v>
      </c>
      <c r="AH122" s="272">
        <v>0</v>
      </c>
      <c r="AI122" s="273">
        <v>0</v>
      </c>
      <c r="AJ122" s="273">
        <f t="shared" si="7"/>
        <v>1756788.1600000001</v>
      </c>
      <c r="AK122" s="274">
        <v>1396646.59</v>
      </c>
      <c r="AL122" s="273">
        <v>360141.57</v>
      </c>
      <c r="AM122" s="273">
        <f t="shared" si="8"/>
        <v>1756788.1600000001</v>
      </c>
      <c r="AN122" s="273">
        <f t="shared" si="9"/>
        <v>1396646.59</v>
      </c>
      <c r="AO122" s="273">
        <f t="shared" si="10"/>
        <v>360141.57</v>
      </c>
      <c r="AP122" s="287">
        <v>43760.75</v>
      </c>
      <c r="AQ122" s="278" t="e">
        <v>#DIV/0!</v>
      </c>
      <c r="AR122" s="278">
        <v>20.499999840618234</v>
      </c>
    </row>
    <row r="123" spans="1:44" ht="131.25" x14ac:dyDescent="0.2">
      <c r="A123" s="58">
        <v>15</v>
      </c>
      <c r="B123" s="262" t="s">
        <v>225</v>
      </c>
      <c r="C123" s="263" t="s">
        <v>203</v>
      </c>
      <c r="D123" s="264" t="s">
        <v>226</v>
      </c>
      <c r="E123" s="265">
        <v>43610</v>
      </c>
      <c r="F123" s="263">
        <v>1978</v>
      </c>
      <c r="G123" s="263">
        <v>6</v>
      </c>
      <c r="H123" s="263" t="s">
        <v>29</v>
      </c>
      <c r="I123" s="263">
        <v>0</v>
      </c>
      <c r="J123" s="263" t="s">
        <v>38</v>
      </c>
      <c r="K123" s="263">
        <v>2</v>
      </c>
      <c r="L123" s="263" t="s">
        <v>29</v>
      </c>
      <c r="M123" s="263">
        <v>0</v>
      </c>
      <c r="N123" s="266">
        <v>79</v>
      </c>
      <c r="O123" s="263">
        <v>6</v>
      </c>
      <c r="P123" s="267" t="s">
        <v>210</v>
      </c>
      <c r="Q123" s="263">
        <v>6</v>
      </c>
      <c r="R123" s="263" t="s">
        <v>205</v>
      </c>
      <c r="S123" s="263">
        <v>2</v>
      </c>
      <c r="T123" s="263" t="s">
        <v>36</v>
      </c>
      <c r="U123" s="263">
        <v>0</v>
      </c>
      <c r="V123" s="263">
        <v>61</v>
      </c>
      <c r="W123" s="263">
        <v>3</v>
      </c>
      <c r="X123" s="268">
        <v>3</v>
      </c>
      <c r="Y123" s="263">
        <v>0</v>
      </c>
      <c r="Z123" s="268">
        <v>21</v>
      </c>
      <c r="AA123" s="263">
        <v>1</v>
      </c>
      <c r="AB123" s="263" t="s">
        <v>29</v>
      </c>
      <c r="AC123" s="263">
        <v>0</v>
      </c>
      <c r="AD123" s="269">
        <v>96.7</v>
      </c>
      <c r="AE123" s="270">
        <v>3</v>
      </c>
      <c r="AF123" s="271">
        <v>29</v>
      </c>
      <c r="AG123" s="273">
        <f t="shared" si="6"/>
        <v>945210.89</v>
      </c>
      <c r="AH123" s="272">
        <v>916854.56</v>
      </c>
      <c r="AI123" s="273">
        <v>28356.33</v>
      </c>
      <c r="AJ123" s="273">
        <f t="shared" si="7"/>
        <v>311235.53999999998</v>
      </c>
      <c r="AK123" s="274">
        <v>245876.08</v>
      </c>
      <c r="AL123" s="273">
        <v>65359.46</v>
      </c>
      <c r="AM123" s="273">
        <f t="shared" si="8"/>
        <v>1256446.4300000002</v>
      </c>
      <c r="AN123" s="273">
        <f t="shared" si="9"/>
        <v>1162730.6400000001</v>
      </c>
      <c r="AO123" s="273">
        <f t="shared" si="10"/>
        <v>93715.790000000008</v>
      </c>
      <c r="AP123" s="287">
        <v>43760.708333333336</v>
      </c>
      <c r="AQ123" s="269">
        <v>3.0000003491284364</v>
      </c>
      <c r="AR123" s="269">
        <v>20.999998907579773</v>
      </c>
    </row>
    <row r="124" spans="1:44" ht="110.25" x14ac:dyDescent="0.2">
      <c r="A124" s="54">
        <v>16</v>
      </c>
      <c r="B124" s="262" t="s">
        <v>228</v>
      </c>
      <c r="C124" s="263" t="s">
        <v>203</v>
      </c>
      <c r="D124" s="264" t="s">
        <v>179</v>
      </c>
      <c r="E124" s="265">
        <v>43753</v>
      </c>
      <c r="F124" s="263">
        <v>1960</v>
      </c>
      <c r="G124" s="263">
        <v>6</v>
      </c>
      <c r="H124" s="263" t="s">
        <v>29</v>
      </c>
      <c r="I124" s="263">
        <v>0</v>
      </c>
      <c r="J124" s="263" t="s">
        <v>38</v>
      </c>
      <c r="K124" s="263">
        <v>2</v>
      </c>
      <c r="L124" s="263" t="s">
        <v>29</v>
      </c>
      <c r="M124" s="263">
        <v>0</v>
      </c>
      <c r="N124" s="266">
        <v>74.66</v>
      </c>
      <c r="O124" s="263">
        <v>6</v>
      </c>
      <c r="P124" s="267" t="s">
        <v>210</v>
      </c>
      <c r="Q124" s="263">
        <v>6</v>
      </c>
      <c r="R124" s="263" t="s">
        <v>39</v>
      </c>
      <c r="S124" s="263">
        <v>3</v>
      </c>
      <c r="T124" s="263" t="s">
        <v>36</v>
      </c>
      <c r="U124" s="263">
        <v>0</v>
      </c>
      <c r="V124" s="263">
        <v>24</v>
      </c>
      <c r="W124" s="263">
        <v>2</v>
      </c>
      <c r="X124" s="268">
        <v>3.5</v>
      </c>
      <c r="Y124" s="263">
        <v>3</v>
      </c>
      <c r="Z124" s="268">
        <v>20.5</v>
      </c>
      <c r="AA124" s="263">
        <v>1</v>
      </c>
      <c r="AB124" s="263" t="s">
        <v>29</v>
      </c>
      <c r="AC124" s="263">
        <v>0</v>
      </c>
      <c r="AD124" s="269">
        <v>89.65</v>
      </c>
      <c r="AE124" s="270">
        <v>0</v>
      </c>
      <c r="AF124" s="271">
        <v>29</v>
      </c>
      <c r="AG124" s="273">
        <f t="shared" si="6"/>
        <v>1337713.8500000001</v>
      </c>
      <c r="AH124" s="272">
        <v>1290893.8700000001</v>
      </c>
      <c r="AI124" s="273">
        <v>46819.98</v>
      </c>
      <c r="AJ124" s="273">
        <f t="shared" si="7"/>
        <v>596499.43999999994</v>
      </c>
      <c r="AK124" s="274">
        <v>474217.05</v>
      </c>
      <c r="AL124" s="273">
        <v>122282.39</v>
      </c>
      <c r="AM124" s="273">
        <f t="shared" si="8"/>
        <v>1934213.29</v>
      </c>
      <c r="AN124" s="273">
        <f t="shared" si="9"/>
        <v>1765110.9200000002</v>
      </c>
      <c r="AO124" s="273">
        <f t="shared" si="10"/>
        <v>169102.37</v>
      </c>
      <c r="AP124" s="287">
        <v>43760.75</v>
      </c>
      <c r="AQ124" s="269">
        <v>3.4999996449165862</v>
      </c>
      <c r="AR124" s="269">
        <v>20.500000804694807</v>
      </c>
    </row>
    <row r="125" spans="1:44" ht="131.25" x14ac:dyDescent="0.2">
      <c r="A125" s="62">
        <v>17</v>
      </c>
      <c r="B125" s="262" t="s">
        <v>227</v>
      </c>
      <c r="C125" s="263" t="s">
        <v>203</v>
      </c>
      <c r="D125" s="264" t="s">
        <v>204</v>
      </c>
      <c r="E125" s="265">
        <v>43755</v>
      </c>
      <c r="F125" s="263">
        <v>1989</v>
      </c>
      <c r="G125" s="263">
        <v>5</v>
      </c>
      <c r="H125" s="263" t="s">
        <v>29</v>
      </c>
      <c r="I125" s="263">
        <v>0</v>
      </c>
      <c r="J125" s="263" t="s">
        <v>38</v>
      </c>
      <c r="K125" s="263">
        <v>2</v>
      </c>
      <c r="L125" s="263" t="s">
        <v>29</v>
      </c>
      <c r="M125" s="263">
        <v>0</v>
      </c>
      <c r="N125" s="266">
        <v>72.5</v>
      </c>
      <c r="O125" s="263">
        <v>6</v>
      </c>
      <c r="P125" s="267" t="s">
        <v>181</v>
      </c>
      <c r="Q125" s="263">
        <v>3</v>
      </c>
      <c r="R125" s="263" t="s">
        <v>205</v>
      </c>
      <c r="S125" s="263">
        <v>2</v>
      </c>
      <c r="T125" s="263" t="s">
        <v>36</v>
      </c>
      <c r="U125" s="263">
        <v>0</v>
      </c>
      <c r="V125" s="263">
        <v>270</v>
      </c>
      <c r="W125" s="263">
        <v>7</v>
      </c>
      <c r="X125" s="268">
        <v>3</v>
      </c>
      <c r="Y125" s="263">
        <v>0</v>
      </c>
      <c r="Z125" s="268">
        <v>21</v>
      </c>
      <c r="AA125" s="263">
        <v>1</v>
      </c>
      <c r="AB125" s="263" t="s">
        <v>29</v>
      </c>
      <c r="AC125" s="263">
        <v>0</v>
      </c>
      <c r="AD125" s="269">
        <v>98.7</v>
      </c>
      <c r="AE125" s="270">
        <v>3</v>
      </c>
      <c r="AF125" s="271">
        <v>29</v>
      </c>
      <c r="AG125" s="273">
        <f t="shared" si="6"/>
        <v>6604004.9000000004</v>
      </c>
      <c r="AH125" s="272">
        <v>6405884.75</v>
      </c>
      <c r="AI125" s="273">
        <v>198120.15</v>
      </c>
      <c r="AJ125" s="273">
        <f t="shared" si="7"/>
        <v>2103067.7400000002</v>
      </c>
      <c r="AK125" s="274">
        <v>1661423.51</v>
      </c>
      <c r="AL125" s="273">
        <v>441644.23</v>
      </c>
      <c r="AM125" s="273">
        <f t="shared" si="8"/>
        <v>8707072.6400000006</v>
      </c>
      <c r="AN125" s="273">
        <f t="shared" si="9"/>
        <v>8067308.2599999998</v>
      </c>
      <c r="AO125" s="273">
        <f t="shared" si="10"/>
        <v>639764.38</v>
      </c>
      <c r="AP125" s="287">
        <v>43760.75</v>
      </c>
      <c r="AQ125" s="269">
        <v>3.00000004542698</v>
      </c>
      <c r="AR125" s="269">
        <v>21.00000021872809</v>
      </c>
    </row>
    <row r="126" spans="1:44" ht="141.75" x14ac:dyDescent="0.2">
      <c r="A126" s="58">
        <v>18</v>
      </c>
      <c r="B126" s="288" t="s">
        <v>229</v>
      </c>
      <c r="C126" s="263" t="s">
        <v>203</v>
      </c>
      <c r="D126" s="264" t="s">
        <v>207</v>
      </c>
      <c r="E126" s="265">
        <v>43759</v>
      </c>
      <c r="F126" s="263">
        <v>1987</v>
      </c>
      <c r="G126" s="263">
        <v>5</v>
      </c>
      <c r="H126" s="263" t="s">
        <v>230</v>
      </c>
      <c r="I126" s="263">
        <v>2</v>
      </c>
      <c r="J126" s="263" t="s">
        <v>38</v>
      </c>
      <c r="K126" s="263">
        <v>2</v>
      </c>
      <c r="L126" s="263" t="s">
        <v>29</v>
      </c>
      <c r="M126" s="263">
        <v>0</v>
      </c>
      <c r="N126" s="266">
        <v>69.5</v>
      </c>
      <c r="O126" s="263">
        <v>5</v>
      </c>
      <c r="P126" s="267" t="s">
        <v>208</v>
      </c>
      <c r="Q126" s="263">
        <v>1</v>
      </c>
      <c r="R126" s="263" t="s">
        <v>39</v>
      </c>
      <c r="S126" s="263">
        <v>3</v>
      </c>
      <c r="T126" s="263" t="s">
        <v>36</v>
      </c>
      <c r="U126" s="263">
        <v>0</v>
      </c>
      <c r="V126" s="263">
        <v>297</v>
      </c>
      <c r="W126" s="263">
        <v>7</v>
      </c>
      <c r="X126" s="268">
        <v>2.1</v>
      </c>
      <c r="Y126" s="263">
        <v>0</v>
      </c>
      <c r="Z126" s="268">
        <v>0</v>
      </c>
      <c r="AA126" s="263">
        <v>0</v>
      </c>
      <c r="AB126" s="263" t="s">
        <v>29</v>
      </c>
      <c r="AC126" s="263">
        <v>0</v>
      </c>
      <c r="AD126" s="269">
        <v>97.2</v>
      </c>
      <c r="AE126" s="270">
        <v>3</v>
      </c>
      <c r="AF126" s="271">
        <v>28</v>
      </c>
      <c r="AG126" s="273">
        <f t="shared" si="6"/>
        <v>645159.37</v>
      </c>
      <c r="AH126" s="272">
        <v>631611.02</v>
      </c>
      <c r="AI126" s="273">
        <v>13548.35</v>
      </c>
      <c r="AJ126" s="273">
        <f t="shared" si="7"/>
        <v>0</v>
      </c>
      <c r="AK126" s="274">
        <v>0</v>
      </c>
      <c r="AL126" s="273">
        <v>0</v>
      </c>
      <c r="AM126" s="273">
        <f t="shared" si="8"/>
        <v>645159.37</v>
      </c>
      <c r="AN126" s="273">
        <f t="shared" si="9"/>
        <v>631611.02</v>
      </c>
      <c r="AO126" s="273">
        <f t="shared" si="10"/>
        <v>13548.35</v>
      </c>
      <c r="AP126" s="287">
        <v>43760.684027777781</v>
      </c>
      <c r="AQ126" s="269">
        <v>2.1000005006514901</v>
      </c>
      <c r="AR126" s="269" t="e">
        <v>#DIV/0!</v>
      </c>
    </row>
    <row r="127" spans="1:44" ht="110.25" x14ac:dyDescent="0.2">
      <c r="A127" s="54">
        <v>19</v>
      </c>
      <c r="B127" s="262" t="s">
        <v>231</v>
      </c>
      <c r="C127" s="263" t="s">
        <v>203</v>
      </c>
      <c r="D127" s="264" t="s">
        <v>232</v>
      </c>
      <c r="E127" s="265">
        <v>43593</v>
      </c>
      <c r="F127" s="263">
        <v>2001</v>
      </c>
      <c r="G127" s="263">
        <v>3</v>
      </c>
      <c r="H127" s="263" t="s">
        <v>29</v>
      </c>
      <c r="I127" s="263">
        <v>0</v>
      </c>
      <c r="J127" s="263" t="s">
        <v>38</v>
      </c>
      <c r="K127" s="263">
        <v>2</v>
      </c>
      <c r="L127" s="263" t="s">
        <v>29</v>
      </c>
      <c r="M127" s="263">
        <v>0</v>
      </c>
      <c r="N127" s="266">
        <v>80.11</v>
      </c>
      <c r="O127" s="263">
        <v>7</v>
      </c>
      <c r="P127" s="267" t="s">
        <v>210</v>
      </c>
      <c r="Q127" s="263">
        <v>3</v>
      </c>
      <c r="R127" s="263" t="s">
        <v>39</v>
      </c>
      <c r="S127" s="263">
        <v>3</v>
      </c>
      <c r="T127" s="263" t="s">
        <v>36</v>
      </c>
      <c r="U127" s="263">
        <v>0</v>
      </c>
      <c r="V127" s="263">
        <v>375</v>
      </c>
      <c r="W127" s="263">
        <v>7</v>
      </c>
      <c r="X127" s="268">
        <v>2</v>
      </c>
      <c r="Y127" s="263">
        <v>0</v>
      </c>
      <c r="Z127" s="268">
        <v>0</v>
      </c>
      <c r="AA127" s="263">
        <v>0</v>
      </c>
      <c r="AB127" s="263" t="s">
        <v>29</v>
      </c>
      <c r="AC127" s="263">
        <v>0</v>
      </c>
      <c r="AD127" s="269">
        <v>97.2</v>
      </c>
      <c r="AE127" s="270">
        <v>3</v>
      </c>
      <c r="AF127" s="271">
        <v>28</v>
      </c>
      <c r="AG127" s="273">
        <f t="shared" si="6"/>
        <v>1858089.78</v>
      </c>
      <c r="AH127" s="272">
        <v>1820927.98</v>
      </c>
      <c r="AI127" s="273">
        <v>37161.800000000003</v>
      </c>
      <c r="AJ127" s="273">
        <f t="shared" si="7"/>
        <v>0</v>
      </c>
      <c r="AK127" s="274">
        <v>0</v>
      </c>
      <c r="AL127" s="273">
        <v>0</v>
      </c>
      <c r="AM127" s="273">
        <f t="shared" si="8"/>
        <v>1858089.78</v>
      </c>
      <c r="AN127" s="273">
        <f t="shared" si="9"/>
        <v>1820927.98</v>
      </c>
      <c r="AO127" s="273">
        <f t="shared" si="10"/>
        <v>37161.800000000003</v>
      </c>
      <c r="AP127" s="287">
        <v>43760.6875</v>
      </c>
      <c r="AQ127" s="269">
        <v>2.000000236802336</v>
      </c>
      <c r="AR127" s="269" t="e">
        <v>#DIV/0!</v>
      </c>
    </row>
    <row r="128" spans="1:44" ht="131.25" x14ac:dyDescent="0.2">
      <c r="A128" s="62">
        <v>20</v>
      </c>
      <c r="B128" s="262" t="s">
        <v>233</v>
      </c>
      <c r="C128" s="263" t="s">
        <v>203</v>
      </c>
      <c r="D128" s="264" t="s">
        <v>234</v>
      </c>
      <c r="E128" s="265">
        <v>43759</v>
      </c>
      <c r="F128" s="263">
        <v>2000</v>
      </c>
      <c r="G128" s="263">
        <v>3</v>
      </c>
      <c r="H128" s="263" t="s">
        <v>29</v>
      </c>
      <c r="I128" s="263">
        <v>0</v>
      </c>
      <c r="J128" s="263" t="s">
        <v>38</v>
      </c>
      <c r="K128" s="263">
        <v>2</v>
      </c>
      <c r="L128" s="263" t="s">
        <v>29</v>
      </c>
      <c r="M128" s="263">
        <v>0</v>
      </c>
      <c r="N128" s="266">
        <v>74.900000000000006</v>
      </c>
      <c r="O128" s="263">
        <v>6</v>
      </c>
      <c r="P128" s="267" t="s">
        <v>181</v>
      </c>
      <c r="Q128" s="263">
        <v>9</v>
      </c>
      <c r="R128" s="263" t="s">
        <v>205</v>
      </c>
      <c r="S128" s="263">
        <v>2</v>
      </c>
      <c r="T128" s="263" t="s">
        <v>36</v>
      </c>
      <c r="U128" s="263">
        <v>0</v>
      </c>
      <c r="V128" s="263">
        <v>178</v>
      </c>
      <c r="W128" s="263">
        <v>5</v>
      </c>
      <c r="X128" s="268">
        <v>2</v>
      </c>
      <c r="Y128" s="263">
        <v>0</v>
      </c>
      <c r="Z128" s="268">
        <v>0</v>
      </c>
      <c r="AA128" s="263">
        <v>0</v>
      </c>
      <c r="AB128" s="263" t="s">
        <v>29</v>
      </c>
      <c r="AC128" s="263">
        <v>0</v>
      </c>
      <c r="AD128" s="269">
        <v>95.1</v>
      </c>
      <c r="AE128" s="270">
        <v>0</v>
      </c>
      <c r="AF128" s="271">
        <v>27</v>
      </c>
      <c r="AG128" s="273">
        <f t="shared" si="6"/>
        <v>1235380.58</v>
      </c>
      <c r="AH128" s="272">
        <v>1210672.97</v>
      </c>
      <c r="AI128" s="273">
        <v>24707.61</v>
      </c>
      <c r="AJ128" s="273">
        <f t="shared" si="7"/>
        <v>0</v>
      </c>
      <c r="AK128" s="274">
        <v>0</v>
      </c>
      <c r="AL128" s="273">
        <v>0</v>
      </c>
      <c r="AM128" s="273">
        <f t="shared" si="8"/>
        <v>1235380.58</v>
      </c>
      <c r="AN128" s="273">
        <f t="shared" si="9"/>
        <v>1210672.97</v>
      </c>
      <c r="AO128" s="273">
        <f t="shared" si="10"/>
        <v>24707.61</v>
      </c>
      <c r="AP128" s="287">
        <v>43760.663194444445</v>
      </c>
      <c r="AQ128" s="269">
        <v>1.9999998704852557</v>
      </c>
      <c r="AR128" s="269" t="e">
        <v>#DIV/0!</v>
      </c>
    </row>
    <row r="129" spans="1:44" ht="110.25" x14ac:dyDescent="0.2">
      <c r="A129" s="58">
        <v>21</v>
      </c>
      <c r="B129" s="262" t="s">
        <v>235</v>
      </c>
      <c r="C129" s="263" t="s">
        <v>203</v>
      </c>
      <c r="D129" s="264" t="s">
        <v>236</v>
      </c>
      <c r="E129" s="265">
        <v>43745</v>
      </c>
      <c r="F129" s="263">
        <v>1995</v>
      </c>
      <c r="G129" s="263">
        <v>3</v>
      </c>
      <c r="H129" s="263" t="s">
        <v>29</v>
      </c>
      <c r="I129" s="263">
        <v>0</v>
      </c>
      <c r="J129" s="263" t="s">
        <v>38</v>
      </c>
      <c r="K129" s="263">
        <v>2</v>
      </c>
      <c r="L129" s="263" t="s">
        <v>29</v>
      </c>
      <c r="M129" s="263">
        <v>0</v>
      </c>
      <c r="N129" s="266">
        <v>64.91</v>
      </c>
      <c r="O129" s="263">
        <v>0</v>
      </c>
      <c r="P129" s="267" t="s">
        <v>210</v>
      </c>
      <c r="Q129" s="263">
        <v>1</v>
      </c>
      <c r="R129" s="263" t="s">
        <v>39</v>
      </c>
      <c r="S129" s="263">
        <v>3</v>
      </c>
      <c r="T129" s="263" t="s">
        <v>36</v>
      </c>
      <c r="U129" s="263">
        <v>0</v>
      </c>
      <c r="V129" s="263">
        <v>269</v>
      </c>
      <c r="W129" s="263">
        <v>7</v>
      </c>
      <c r="X129" s="268">
        <v>6</v>
      </c>
      <c r="Y129" s="263">
        <v>5</v>
      </c>
      <c r="Z129" s="268">
        <v>35</v>
      </c>
      <c r="AA129" s="263">
        <v>3</v>
      </c>
      <c r="AB129" s="263" t="s">
        <v>29</v>
      </c>
      <c r="AC129" s="263">
        <v>0</v>
      </c>
      <c r="AD129" s="269">
        <v>97</v>
      </c>
      <c r="AE129" s="270">
        <v>3</v>
      </c>
      <c r="AF129" s="271">
        <v>27</v>
      </c>
      <c r="AG129" s="273">
        <f t="shared" si="6"/>
        <v>4731093.92</v>
      </c>
      <c r="AH129" s="272">
        <v>4447228.28</v>
      </c>
      <c r="AI129" s="273">
        <v>283865.64</v>
      </c>
      <c r="AJ129" s="273">
        <f t="shared" si="7"/>
        <v>248288.4</v>
      </c>
      <c r="AK129" s="274">
        <v>161387.46</v>
      </c>
      <c r="AL129" s="273">
        <v>86900.94</v>
      </c>
      <c r="AM129" s="273">
        <f t="shared" si="8"/>
        <v>4979382.32</v>
      </c>
      <c r="AN129" s="273">
        <f t="shared" si="9"/>
        <v>4608615.74</v>
      </c>
      <c r="AO129" s="273">
        <f t="shared" si="10"/>
        <v>370766.58</v>
      </c>
      <c r="AP129" s="287">
        <v>43760.722222222219</v>
      </c>
      <c r="AQ129" s="269">
        <v>6.0000001014564521</v>
      </c>
      <c r="AR129" s="269">
        <v>35</v>
      </c>
    </row>
    <row r="130" spans="1:44" ht="131.25" x14ac:dyDescent="0.2">
      <c r="A130" s="54">
        <v>22</v>
      </c>
      <c r="B130" s="262" t="s">
        <v>237</v>
      </c>
      <c r="C130" s="263" t="s">
        <v>203</v>
      </c>
      <c r="D130" s="264" t="s">
        <v>234</v>
      </c>
      <c r="E130" s="265">
        <v>43759</v>
      </c>
      <c r="F130" s="263">
        <v>2004</v>
      </c>
      <c r="G130" s="263">
        <v>1</v>
      </c>
      <c r="H130" s="263" t="s">
        <v>29</v>
      </c>
      <c r="I130" s="263">
        <v>0</v>
      </c>
      <c r="J130" s="263" t="s">
        <v>38</v>
      </c>
      <c r="K130" s="263">
        <v>2</v>
      </c>
      <c r="L130" s="263" t="s">
        <v>29</v>
      </c>
      <c r="M130" s="263">
        <v>0</v>
      </c>
      <c r="N130" s="266">
        <v>75.5</v>
      </c>
      <c r="O130" s="263">
        <v>6</v>
      </c>
      <c r="P130" s="267" t="s">
        <v>181</v>
      </c>
      <c r="Q130" s="263">
        <v>10</v>
      </c>
      <c r="R130" s="263" t="s">
        <v>205</v>
      </c>
      <c r="S130" s="263">
        <v>2</v>
      </c>
      <c r="T130" s="263" t="s">
        <v>36</v>
      </c>
      <c r="U130" s="263">
        <v>0</v>
      </c>
      <c r="V130" s="263">
        <v>78</v>
      </c>
      <c r="W130" s="263">
        <v>3</v>
      </c>
      <c r="X130" s="268">
        <v>2</v>
      </c>
      <c r="Y130" s="263">
        <v>0</v>
      </c>
      <c r="Z130" s="268">
        <v>0</v>
      </c>
      <c r="AA130" s="263">
        <v>0</v>
      </c>
      <c r="AB130" s="263" t="s">
        <v>29</v>
      </c>
      <c r="AC130" s="263">
        <v>0</v>
      </c>
      <c r="AD130" s="269">
        <v>95.3</v>
      </c>
      <c r="AE130" s="270">
        <v>2</v>
      </c>
      <c r="AF130" s="271">
        <v>26</v>
      </c>
      <c r="AG130" s="273">
        <f t="shared" si="6"/>
        <v>1782722.76</v>
      </c>
      <c r="AH130" s="272">
        <v>1747068.3</v>
      </c>
      <c r="AI130" s="273">
        <v>35654.46</v>
      </c>
      <c r="AJ130" s="273">
        <f t="shared" si="7"/>
        <v>0</v>
      </c>
      <c r="AK130" s="274">
        <v>0</v>
      </c>
      <c r="AL130" s="273">
        <v>0</v>
      </c>
      <c r="AM130" s="273">
        <f t="shared" si="8"/>
        <v>1782722.76</v>
      </c>
      <c r="AN130" s="273">
        <f t="shared" si="9"/>
        <v>1747068.3</v>
      </c>
      <c r="AO130" s="273">
        <f t="shared" si="10"/>
        <v>35654.46</v>
      </c>
      <c r="AP130" s="287">
        <v>43760.645833333336</v>
      </c>
      <c r="AQ130" s="269">
        <v>2.0000002692510637</v>
      </c>
      <c r="AR130" s="269" t="e">
        <v>#DIV/0!</v>
      </c>
    </row>
    <row r="131" spans="1:44" ht="131.25" x14ac:dyDescent="0.2">
      <c r="A131" s="62">
        <v>23</v>
      </c>
      <c r="B131" s="262" t="s">
        <v>238</v>
      </c>
      <c r="C131" s="263" t="s">
        <v>203</v>
      </c>
      <c r="D131" s="264" t="s">
        <v>239</v>
      </c>
      <c r="E131" s="265">
        <v>43755</v>
      </c>
      <c r="F131" s="263">
        <v>1991</v>
      </c>
      <c r="G131" s="263">
        <v>5</v>
      </c>
      <c r="H131" s="263" t="s">
        <v>29</v>
      </c>
      <c r="I131" s="263">
        <v>0</v>
      </c>
      <c r="J131" s="263" t="s">
        <v>38</v>
      </c>
      <c r="K131" s="263">
        <v>2</v>
      </c>
      <c r="L131" s="263" t="s">
        <v>29</v>
      </c>
      <c r="M131" s="263">
        <v>0</v>
      </c>
      <c r="N131" s="266">
        <v>67</v>
      </c>
      <c r="O131" s="263">
        <v>5</v>
      </c>
      <c r="P131" s="267" t="s">
        <v>210</v>
      </c>
      <c r="Q131" s="263">
        <v>4</v>
      </c>
      <c r="R131" s="263" t="s">
        <v>205</v>
      </c>
      <c r="S131" s="263">
        <v>2</v>
      </c>
      <c r="T131" s="263" t="s">
        <v>36</v>
      </c>
      <c r="U131" s="263">
        <v>0</v>
      </c>
      <c r="V131" s="263">
        <v>73</v>
      </c>
      <c r="W131" s="263">
        <v>3</v>
      </c>
      <c r="X131" s="268">
        <v>6</v>
      </c>
      <c r="Y131" s="263">
        <v>5</v>
      </c>
      <c r="Z131" s="268">
        <v>0</v>
      </c>
      <c r="AA131" s="263">
        <v>0</v>
      </c>
      <c r="AB131" s="263" t="s">
        <v>29</v>
      </c>
      <c r="AC131" s="263">
        <v>0</v>
      </c>
      <c r="AD131" s="269">
        <v>94</v>
      </c>
      <c r="AE131" s="270">
        <v>0</v>
      </c>
      <c r="AF131" s="271">
        <v>26</v>
      </c>
      <c r="AG131" s="273">
        <f t="shared" si="6"/>
        <v>1262301.6700000002</v>
      </c>
      <c r="AH131" s="272">
        <v>1186563.57</v>
      </c>
      <c r="AI131" s="273">
        <v>75738.100000000006</v>
      </c>
      <c r="AJ131" s="273">
        <f t="shared" si="7"/>
        <v>0</v>
      </c>
      <c r="AK131" s="274">
        <v>0</v>
      </c>
      <c r="AL131" s="273">
        <v>0</v>
      </c>
      <c r="AM131" s="273">
        <f t="shared" si="8"/>
        <v>1262301.6700000002</v>
      </c>
      <c r="AN131" s="273">
        <f t="shared" si="9"/>
        <v>1186563.57</v>
      </c>
      <c r="AO131" s="273">
        <f t="shared" si="10"/>
        <v>75738.100000000006</v>
      </c>
      <c r="AP131" s="287">
        <v>43760.725694444445</v>
      </c>
      <c r="AQ131" s="269">
        <v>5.9999999841559264</v>
      </c>
      <c r="AR131" s="269" t="e">
        <v>#DIV/0!</v>
      </c>
    </row>
    <row r="132" spans="1:44" ht="131.25" x14ac:dyDescent="0.2">
      <c r="A132" s="58">
        <v>24</v>
      </c>
      <c r="B132" s="262" t="s">
        <v>240</v>
      </c>
      <c r="C132" s="263" t="s">
        <v>203</v>
      </c>
      <c r="D132" s="264" t="s">
        <v>241</v>
      </c>
      <c r="E132" s="265">
        <v>43759</v>
      </c>
      <c r="F132" s="263">
        <v>1999</v>
      </c>
      <c r="G132" s="263">
        <v>3</v>
      </c>
      <c r="H132" s="263" t="s">
        <v>29</v>
      </c>
      <c r="I132" s="263">
        <v>0</v>
      </c>
      <c r="J132" s="263" t="s">
        <v>38</v>
      </c>
      <c r="K132" s="263">
        <v>2</v>
      </c>
      <c r="L132" s="263" t="s">
        <v>29</v>
      </c>
      <c r="M132" s="263">
        <v>0</v>
      </c>
      <c r="N132" s="266">
        <v>55.92</v>
      </c>
      <c r="O132" s="263">
        <v>0</v>
      </c>
      <c r="P132" s="267" t="s">
        <v>210</v>
      </c>
      <c r="Q132" s="263">
        <v>5</v>
      </c>
      <c r="R132" s="263" t="s">
        <v>205</v>
      </c>
      <c r="S132" s="263">
        <v>2</v>
      </c>
      <c r="T132" s="263" t="s">
        <v>35</v>
      </c>
      <c r="U132" s="263">
        <v>3</v>
      </c>
      <c r="V132" s="263">
        <v>190</v>
      </c>
      <c r="W132" s="263">
        <v>5</v>
      </c>
      <c r="X132" s="268">
        <v>4</v>
      </c>
      <c r="Y132" s="263">
        <v>3</v>
      </c>
      <c r="Z132" s="268">
        <v>20</v>
      </c>
      <c r="AA132" s="263">
        <v>0</v>
      </c>
      <c r="AB132" s="263" t="s">
        <v>29</v>
      </c>
      <c r="AC132" s="263">
        <v>0</v>
      </c>
      <c r="AD132" s="269">
        <v>98.5</v>
      </c>
      <c r="AE132" s="270">
        <v>3</v>
      </c>
      <c r="AF132" s="271">
        <v>26</v>
      </c>
      <c r="AG132" s="273">
        <f t="shared" si="6"/>
        <v>3092273.1500000004</v>
      </c>
      <c r="AH132" s="272">
        <v>2968582.22</v>
      </c>
      <c r="AI132" s="273">
        <v>123690.93</v>
      </c>
      <c r="AJ132" s="273">
        <f t="shared" si="7"/>
        <v>638444.35</v>
      </c>
      <c r="AK132" s="274">
        <v>510755.48</v>
      </c>
      <c r="AL132" s="273">
        <v>127688.87</v>
      </c>
      <c r="AM132" s="273">
        <f t="shared" si="8"/>
        <v>3730717.5</v>
      </c>
      <c r="AN132" s="273">
        <f t="shared" si="9"/>
        <v>3479337.7</v>
      </c>
      <c r="AO132" s="273">
        <f t="shared" si="10"/>
        <v>251379.8</v>
      </c>
      <c r="AP132" s="287">
        <v>43760.739583333336</v>
      </c>
      <c r="AQ132" s="269">
        <v>4.0000001293546781</v>
      </c>
      <c r="AR132" s="269">
        <v>20</v>
      </c>
    </row>
    <row r="133" spans="1:44" ht="131.25" x14ac:dyDescent="0.2">
      <c r="A133" s="54">
        <v>25</v>
      </c>
      <c r="B133" s="262" t="s">
        <v>246</v>
      </c>
      <c r="C133" s="263" t="s">
        <v>203</v>
      </c>
      <c r="D133" s="264" t="s">
        <v>234</v>
      </c>
      <c r="E133" s="265">
        <v>43759</v>
      </c>
      <c r="F133" s="263">
        <v>2001</v>
      </c>
      <c r="G133" s="263">
        <v>3</v>
      </c>
      <c r="H133" s="263" t="s">
        <v>29</v>
      </c>
      <c r="I133" s="263">
        <v>0</v>
      </c>
      <c r="J133" s="263" t="s">
        <v>38</v>
      </c>
      <c r="K133" s="263">
        <v>2</v>
      </c>
      <c r="L133" s="263" t="s">
        <v>29</v>
      </c>
      <c r="M133" s="263">
        <v>0</v>
      </c>
      <c r="N133" s="266">
        <v>72.2</v>
      </c>
      <c r="O133" s="263">
        <v>6</v>
      </c>
      <c r="P133" s="267" t="s">
        <v>181</v>
      </c>
      <c r="Q133" s="263">
        <v>2</v>
      </c>
      <c r="R133" s="263" t="s">
        <v>205</v>
      </c>
      <c r="S133" s="263">
        <v>2</v>
      </c>
      <c r="T133" s="263" t="s">
        <v>36</v>
      </c>
      <c r="U133" s="263">
        <v>0</v>
      </c>
      <c r="V133" s="263">
        <v>439</v>
      </c>
      <c r="W133" s="263">
        <v>7</v>
      </c>
      <c r="X133" s="268">
        <v>2</v>
      </c>
      <c r="Y133" s="263">
        <v>0</v>
      </c>
      <c r="Z133" s="268">
        <v>0</v>
      </c>
      <c r="AA133" s="263">
        <v>0</v>
      </c>
      <c r="AB133" s="263" t="s">
        <v>29</v>
      </c>
      <c r="AC133" s="263">
        <v>0</v>
      </c>
      <c r="AD133" s="269">
        <v>96.1</v>
      </c>
      <c r="AE133" s="270">
        <v>3</v>
      </c>
      <c r="AF133" s="271">
        <v>25</v>
      </c>
      <c r="AG133" s="273">
        <f t="shared" si="6"/>
        <v>2084557.13</v>
      </c>
      <c r="AH133" s="272">
        <v>2042865.99</v>
      </c>
      <c r="AI133" s="273">
        <v>41691.14</v>
      </c>
      <c r="AJ133" s="273">
        <f t="shared" si="7"/>
        <v>0</v>
      </c>
      <c r="AK133" s="274">
        <v>0</v>
      </c>
      <c r="AL133" s="273">
        <v>0</v>
      </c>
      <c r="AM133" s="273">
        <f t="shared" si="8"/>
        <v>2084557.13</v>
      </c>
      <c r="AN133" s="273">
        <f t="shared" si="9"/>
        <v>2042865.99</v>
      </c>
      <c r="AO133" s="273">
        <f t="shared" si="10"/>
        <v>41691.14</v>
      </c>
      <c r="AP133" s="287">
        <v>43760.65625</v>
      </c>
      <c r="AQ133" s="269">
        <v>1.9999998752732673</v>
      </c>
      <c r="AR133" s="269" t="e">
        <v>#DIV/0!</v>
      </c>
    </row>
    <row r="134" spans="1:44" ht="131.25" x14ac:dyDescent="0.2">
      <c r="A134" s="62">
        <v>26</v>
      </c>
      <c r="B134" s="262" t="s">
        <v>244</v>
      </c>
      <c r="C134" s="263" t="s">
        <v>203</v>
      </c>
      <c r="D134" s="264" t="s">
        <v>245</v>
      </c>
      <c r="E134" s="265">
        <v>43729</v>
      </c>
      <c r="F134" s="263">
        <v>1997</v>
      </c>
      <c r="G134" s="263">
        <v>3</v>
      </c>
      <c r="H134" s="263" t="s">
        <v>29</v>
      </c>
      <c r="I134" s="263">
        <v>0</v>
      </c>
      <c r="J134" s="263" t="s">
        <v>38</v>
      </c>
      <c r="K134" s="263">
        <v>2</v>
      </c>
      <c r="L134" s="263" t="s">
        <v>29</v>
      </c>
      <c r="M134" s="263">
        <v>0</v>
      </c>
      <c r="N134" s="266">
        <v>67.959999999999994</v>
      </c>
      <c r="O134" s="263">
        <v>5</v>
      </c>
      <c r="P134" s="267" t="s">
        <v>210</v>
      </c>
      <c r="Q134" s="263">
        <v>4</v>
      </c>
      <c r="R134" s="263" t="s">
        <v>205</v>
      </c>
      <c r="S134" s="263">
        <v>2</v>
      </c>
      <c r="T134" s="263" t="s">
        <v>35</v>
      </c>
      <c r="U134" s="263">
        <v>3</v>
      </c>
      <c r="V134" s="263">
        <v>60</v>
      </c>
      <c r="W134" s="263">
        <v>3</v>
      </c>
      <c r="X134" s="268">
        <v>5</v>
      </c>
      <c r="Y134" s="263">
        <v>3</v>
      </c>
      <c r="Z134" s="268">
        <v>0</v>
      </c>
      <c r="AA134" s="263">
        <v>0</v>
      </c>
      <c r="AB134" s="263" t="s">
        <v>29</v>
      </c>
      <c r="AC134" s="263">
        <v>0</v>
      </c>
      <c r="AD134" s="269">
        <v>88</v>
      </c>
      <c r="AE134" s="270">
        <v>0</v>
      </c>
      <c r="AF134" s="271">
        <v>25</v>
      </c>
      <c r="AG134" s="273">
        <f t="shared" si="6"/>
        <v>766599.79</v>
      </c>
      <c r="AH134" s="272">
        <v>728269.8</v>
      </c>
      <c r="AI134" s="273">
        <v>38329.99</v>
      </c>
      <c r="AJ134" s="273">
        <f t="shared" si="7"/>
        <v>0</v>
      </c>
      <c r="AK134" s="274">
        <v>0</v>
      </c>
      <c r="AL134" s="273">
        <v>0</v>
      </c>
      <c r="AM134" s="273">
        <f t="shared" si="8"/>
        <v>766599.79</v>
      </c>
      <c r="AN134" s="273">
        <f t="shared" si="9"/>
        <v>728269.8</v>
      </c>
      <c r="AO134" s="273">
        <f t="shared" si="10"/>
        <v>38329.99</v>
      </c>
      <c r="AP134" s="287">
        <v>43760.697916666664</v>
      </c>
      <c r="AQ134" s="269">
        <v>5.0000000652230803</v>
      </c>
      <c r="AR134" s="269" t="e">
        <v>#DIV/0!</v>
      </c>
    </row>
    <row r="135" spans="1:44" ht="131.25" x14ac:dyDescent="0.2">
      <c r="A135" s="58">
        <v>27</v>
      </c>
      <c r="B135" s="262" t="s">
        <v>242</v>
      </c>
      <c r="C135" s="263" t="s">
        <v>203</v>
      </c>
      <c r="D135" s="264" t="s">
        <v>226</v>
      </c>
      <c r="E135" s="265">
        <v>43393</v>
      </c>
      <c r="F135" s="263">
        <v>1967</v>
      </c>
      <c r="G135" s="263">
        <v>6</v>
      </c>
      <c r="H135" s="263" t="s">
        <v>29</v>
      </c>
      <c r="I135" s="263">
        <v>0</v>
      </c>
      <c r="J135" s="263" t="s">
        <v>38</v>
      </c>
      <c r="K135" s="263">
        <v>2</v>
      </c>
      <c r="L135" s="263" t="s">
        <v>29</v>
      </c>
      <c r="M135" s="263">
        <v>0</v>
      </c>
      <c r="N135" s="266">
        <v>59.46</v>
      </c>
      <c r="O135" s="263">
        <v>0</v>
      </c>
      <c r="P135" s="267" t="s">
        <v>210</v>
      </c>
      <c r="Q135" s="263">
        <v>10</v>
      </c>
      <c r="R135" s="263" t="s">
        <v>205</v>
      </c>
      <c r="S135" s="263">
        <v>2</v>
      </c>
      <c r="T135" s="263" t="s">
        <v>36</v>
      </c>
      <c r="U135" s="263">
        <v>0</v>
      </c>
      <c r="V135" s="263">
        <v>119</v>
      </c>
      <c r="W135" s="263">
        <v>4</v>
      </c>
      <c r="X135" s="268">
        <v>3</v>
      </c>
      <c r="Y135" s="263">
        <v>0</v>
      </c>
      <c r="Z135" s="268">
        <v>21</v>
      </c>
      <c r="AA135" s="263">
        <v>1</v>
      </c>
      <c r="AB135" s="263" t="s">
        <v>29</v>
      </c>
      <c r="AC135" s="263">
        <v>0</v>
      </c>
      <c r="AD135" s="269">
        <v>86.2</v>
      </c>
      <c r="AE135" s="270">
        <v>0</v>
      </c>
      <c r="AF135" s="271">
        <v>25</v>
      </c>
      <c r="AG135" s="273">
        <f t="shared" ref="AG135:AG146" si="11">AH135+AI135</f>
        <v>1232721.71</v>
      </c>
      <c r="AH135" s="272">
        <v>1195740.06</v>
      </c>
      <c r="AI135" s="273">
        <v>36981.65</v>
      </c>
      <c r="AJ135" s="273">
        <f t="shared" ref="AJ135:AJ146" si="12">AK135+AL135</f>
        <v>769656.87999999989</v>
      </c>
      <c r="AK135" s="274">
        <v>608028.93999999994</v>
      </c>
      <c r="AL135" s="273">
        <v>161627.94</v>
      </c>
      <c r="AM135" s="273">
        <f t="shared" ref="AM135:AM146" si="13">AN135+AO135</f>
        <v>2002378.59</v>
      </c>
      <c r="AN135" s="273">
        <f t="shared" ref="AN135:AN146" si="14">AH135+AK135</f>
        <v>1803769</v>
      </c>
      <c r="AO135" s="273">
        <f t="shared" ref="AO135:AO146" si="15">AI135+AL135</f>
        <v>198609.59</v>
      </c>
      <c r="AP135" s="287">
        <v>43760.711805555555</v>
      </c>
      <c r="AQ135" s="269">
        <v>2.9999998945422974</v>
      </c>
      <c r="AR135" s="269">
        <v>20.999999376345475</v>
      </c>
    </row>
    <row r="136" spans="1:44" ht="131.25" x14ac:dyDescent="0.2">
      <c r="A136" s="54">
        <v>28</v>
      </c>
      <c r="B136" s="262" t="s">
        <v>243</v>
      </c>
      <c r="C136" s="263" t="s">
        <v>203</v>
      </c>
      <c r="D136" s="264" t="s">
        <v>204</v>
      </c>
      <c r="E136" s="265">
        <v>43755</v>
      </c>
      <c r="F136" s="263">
        <v>1989</v>
      </c>
      <c r="G136" s="263">
        <v>5</v>
      </c>
      <c r="H136" s="263" t="s">
        <v>29</v>
      </c>
      <c r="I136" s="263">
        <v>0</v>
      </c>
      <c r="J136" s="263" t="s">
        <v>38</v>
      </c>
      <c r="K136" s="263">
        <v>2</v>
      </c>
      <c r="L136" s="263" t="s">
        <v>29</v>
      </c>
      <c r="M136" s="263">
        <v>0</v>
      </c>
      <c r="N136" s="266">
        <v>79.400000000000006</v>
      </c>
      <c r="O136" s="263">
        <v>6</v>
      </c>
      <c r="P136" s="267" t="s">
        <v>181</v>
      </c>
      <c r="Q136" s="263">
        <v>1</v>
      </c>
      <c r="R136" s="263" t="s">
        <v>205</v>
      </c>
      <c r="S136" s="263">
        <v>2</v>
      </c>
      <c r="T136" s="263" t="s">
        <v>36</v>
      </c>
      <c r="U136" s="263">
        <v>0</v>
      </c>
      <c r="V136" s="263">
        <v>180</v>
      </c>
      <c r="W136" s="263">
        <v>5</v>
      </c>
      <c r="X136" s="268">
        <v>3</v>
      </c>
      <c r="Y136" s="263">
        <v>0</v>
      </c>
      <c r="Z136" s="268">
        <v>21</v>
      </c>
      <c r="AA136" s="263">
        <v>1</v>
      </c>
      <c r="AB136" s="263" t="s">
        <v>29</v>
      </c>
      <c r="AC136" s="263">
        <v>0</v>
      </c>
      <c r="AD136" s="269">
        <v>98.8</v>
      </c>
      <c r="AE136" s="270">
        <v>3</v>
      </c>
      <c r="AF136" s="271">
        <v>25</v>
      </c>
      <c r="AG136" s="273">
        <f t="shared" si="11"/>
        <v>3112916.6</v>
      </c>
      <c r="AH136" s="272">
        <v>3019529.1</v>
      </c>
      <c r="AI136" s="273">
        <v>93387.5</v>
      </c>
      <c r="AJ136" s="273">
        <f t="shared" si="12"/>
        <v>2855670.3600000003</v>
      </c>
      <c r="AK136" s="274">
        <v>2255979.58</v>
      </c>
      <c r="AL136" s="273">
        <v>599690.78</v>
      </c>
      <c r="AM136" s="273">
        <f t="shared" si="13"/>
        <v>5968586.96</v>
      </c>
      <c r="AN136" s="273">
        <f t="shared" si="14"/>
        <v>5275508.68</v>
      </c>
      <c r="AO136" s="273">
        <f t="shared" si="15"/>
        <v>693078.28</v>
      </c>
      <c r="AP136" s="287">
        <v>43760.75</v>
      </c>
      <c r="AQ136" s="269">
        <v>3.0000000642484288</v>
      </c>
      <c r="AR136" s="269">
        <v>21.000000154079405</v>
      </c>
    </row>
    <row r="137" spans="1:44" ht="131.25" x14ac:dyDescent="0.2">
      <c r="A137" s="62">
        <v>29</v>
      </c>
      <c r="B137" s="262" t="s">
        <v>247</v>
      </c>
      <c r="C137" s="263" t="s">
        <v>203</v>
      </c>
      <c r="D137" s="264" t="s">
        <v>245</v>
      </c>
      <c r="E137" s="265">
        <v>43729</v>
      </c>
      <c r="F137" s="263">
        <v>2000</v>
      </c>
      <c r="G137" s="263">
        <v>3</v>
      </c>
      <c r="H137" s="263" t="s">
        <v>29</v>
      </c>
      <c r="I137" s="263">
        <v>0</v>
      </c>
      <c r="J137" s="263" t="s">
        <v>38</v>
      </c>
      <c r="K137" s="263">
        <v>2</v>
      </c>
      <c r="L137" s="263" t="s">
        <v>29</v>
      </c>
      <c r="M137" s="263">
        <v>0</v>
      </c>
      <c r="N137" s="266">
        <v>67.39</v>
      </c>
      <c r="O137" s="263">
        <v>5</v>
      </c>
      <c r="P137" s="267" t="s">
        <v>210</v>
      </c>
      <c r="Q137" s="263">
        <v>2</v>
      </c>
      <c r="R137" s="263" t="s">
        <v>205</v>
      </c>
      <c r="S137" s="263">
        <v>2</v>
      </c>
      <c r="T137" s="263" t="s">
        <v>35</v>
      </c>
      <c r="U137" s="263">
        <v>3</v>
      </c>
      <c r="V137" s="263">
        <v>108</v>
      </c>
      <c r="W137" s="263">
        <v>4</v>
      </c>
      <c r="X137" s="268">
        <v>5</v>
      </c>
      <c r="Y137" s="263">
        <v>3</v>
      </c>
      <c r="Z137" s="268">
        <v>0</v>
      </c>
      <c r="AA137" s="263">
        <v>0</v>
      </c>
      <c r="AB137" s="263" t="s">
        <v>29</v>
      </c>
      <c r="AC137" s="263">
        <v>0</v>
      </c>
      <c r="AD137" s="269">
        <v>90</v>
      </c>
      <c r="AE137" s="270">
        <v>0</v>
      </c>
      <c r="AF137" s="271">
        <v>24</v>
      </c>
      <c r="AG137" s="273">
        <f t="shared" si="11"/>
        <v>1010935.87</v>
      </c>
      <c r="AH137" s="272">
        <v>960389.08</v>
      </c>
      <c r="AI137" s="273">
        <v>50546.79</v>
      </c>
      <c r="AJ137" s="273">
        <f t="shared" si="12"/>
        <v>0</v>
      </c>
      <c r="AK137" s="274">
        <v>0</v>
      </c>
      <c r="AL137" s="273">
        <v>0</v>
      </c>
      <c r="AM137" s="273">
        <f t="shared" si="13"/>
        <v>1010935.87</v>
      </c>
      <c r="AN137" s="273">
        <f t="shared" si="14"/>
        <v>960389.08</v>
      </c>
      <c r="AO137" s="273">
        <f t="shared" si="15"/>
        <v>50546.79</v>
      </c>
      <c r="AP137" s="287">
        <v>43760.694444444445</v>
      </c>
      <c r="AQ137" s="269">
        <v>4.9999996537861495</v>
      </c>
      <c r="AR137" s="269" t="e">
        <v>#DIV/0!</v>
      </c>
    </row>
    <row r="138" spans="1:44" ht="131.25" x14ac:dyDescent="0.2">
      <c r="A138" s="58">
        <v>30</v>
      </c>
      <c r="B138" s="262" t="s">
        <v>248</v>
      </c>
      <c r="C138" s="263" t="s">
        <v>203</v>
      </c>
      <c r="D138" s="264" t="s">
        <v>245</v>
      </c>
      <c r="E138" s="265">
        <v>43729</v>
      </c>
      <c r="F138" s="263">
        <v>1996</v>
      </c>
      <c r="G138" s="263">
        <v>3</v>
      </c>
      <c r="H138" s="263" t="s">
        <v>29</v>
      </c>
      <c r="I138" s="263">
        <v>0</v>
      </c>
      <c r="J138" s="263" t="s">
        <v>38</v>
      </c>
      <c r="K138" s="263">
        <v>2</v>
      </c>
      <c r="L138" s="263" t="s">
        <v>29</v>
      </c>
      <c r="M138" s="263">
        <v>0</v>
      </c>
      <c r="N138" s="266">
        <v>67.239999999999995</v>
      </c>
      <c r="O138" s="263">
        <v>5</v>
      </c>
      <c r="P138" s="267" t="s">
        <v>210</v>
      </c>
      <c r="Q138" s="263">
        <v>1</v>
      </c>
      <c r="R138" s="263" t="s">
        <v>205</v>
      </c>
      <c r="S138" s="263">
        <v>2</v>
      </c>
      <c r="T138" s="263" t="s">
        <v>35</v>
      </c>
      <c r="U138" s="263">
        <v>3</v>
      </c>
      <c r="V138" s="263">
        <v>170</v>
      </c>
      <c r="W138" s="263">
        <v>5</v>
      </c>
      <c r="X138" s="268">
        <v>5</v>
      </c>
      <c r="Y138" s="263">
        <v>3</v>
      </c>
      <c r="Z138" s="268">
        <v>0</v>
      </c>
      <c r="AA138" s="263">
        <v>0</v>
      </c>
      <c r="AB138" s="263" t="s">
        <v>29</v>
      </c>
      <c r="AC138" s="263">
        <v>0</v>
      </c>
      <c r="AD138" s="269">
        <v>91</v>
      </c>
      <c r="AE138" s="270">
        <v>0</v>
      </c>
      <c r="AF138" s="271">
        <v>24</v>
      </c>
      <c r="AG138" s="273">
        <f t="shared" si="11"/>
        <v>1380716.4000000001</v>
      </c>
      <c r="AH138" s="272">
        <v>1311680.58</v>
      </c>
      <c r="AI138" s="273">
        <v>69035.820000000007</v>
      </c>
      <c r="AJ138" s="273">
        <f t="shared" si="12"/>
        <v>0</v>
      </c>
      <c r="AK138" s="274">
        <v>0</v>
      </c>
      <c r="AL138" s="273">
        <v>0</v>
      </c>
      <c r="AM138" s="273">
        <f t="shared" si="13"/>
        <v>1380716.4000000001</v>
      </c>
      <c r="AN138" s="273">
        <f t="shared" si="14"/>
        <v>1311680.58</v>
      </c>
      <c r="AO138" s="273">
        <f t="shared" si="15"/>
        <v>69035.820000000007</v>
      </c>
      <c r="AP138" s="275">
        <v>43760.701388888891</v>
      </c>
      <c r="AQ138" s="269">
        <v>5</v>
      </c>
      <c r="AR138" s="269" t="e">
        <v>#DIV/0!</v>
      </c>
    </row>
    <row r="139" spans="1:44" ht="131.25" x14ac:dyDescent="0.2">
      <c r="A139" s="54">
        <v>31</v>
      </c>
      <c r="B139" s="262" t="s">
        <v>249</v>
      </c>
      <c r="C139" s="263" t="s">
        <v>203</v>
      </c>
      <c r="D139" s="264" t="s">
        <v>250</v>
      </c>
      <c r="E139" s="265">
        <v>43756</v>
      </c>
      <c r="F139" s="263">
        <v>1996</v>
      </c>
      <c r="G139" s="263">
        <v>3</v>
      </c>
      <c r="H139" s="263" t="s">
        <v>29</v>
      </c>
      <c r="I139" s="263">
        <v>0</v>
      </c>
      <c r="J139" s="263" t="s">
        <v>38</v>
      </c>
      <c r="K139" s="263">
        <v>2</v>
      </c>
      <c r="L139" s="263" t="s">
        <v>29</v>
      </c>
      <c r="M139" s="263">
        <v>0</v>
      </c>
      <c r="N139" s="266">
        <v>53.18</v>
      </c>
      <c r="O139" s="263">
        <v>0</v>
      </c>
      <c r="P139" s="267" t="s">
        <v>181</v>
      </c>
      <c r="Q139" s="263">
        <v>5</v>
      </c>
      <c r="R139" s="263" t="s">
        <v>205</v>
      </c>
      <c r="S139" s="263">
        <v>2</v>
      </c>
      <c r="T139" s="263" t="s">
        <v>35</v>
      </c>
      <c r="U139" s="263">
        <v>3</v>
      </c>
      <c r="V139" s="263">
        <v>67</v>
      </c>
      <c r="W139" s="263">
        <v>3</v>
      </c>
      <c r="X139" s="268">
        <v>5</v>
      </c>
      <c r="Y139" s="263">
        <v>3</v>
      </c>
      <c r="Z139" s="268">
        <v>0</v>
      </c>
      <c r="AA139" s="263">
        <v>0</v>
      </c>
      <c r="AB139" s="263" t="s">
        <v>29</v>
      </c>
      <c r="AC139" s="263">
        <v>0</v>
      </c>
      <c r="AD139" s="269">
        <v>96</v>
      </c>
      <c r="AE139" s="270">
        <v>3</v>
      </c>
      <c r="AF139" s="271">
        <v>24</v>
      </c>
      <c r="AG139" s="273">
        <f t="shared" si="11"/>
        <v>629486.9</v>
      </c>
      <c r="AH139" s="272">
        <v>598012.56000000006</v>
      </c>
      <c r="AI139" s="273">
        <v>31474.34</v>
      </c>
      <c r="AJ139" s="273">
        <f t="shared" si="12"/>
        <v>0</v>
      </c>
      <c r="AK139" s="274">
        <v>0</v>
      </c>
      <c r="AL139" s="273">
        <v>0</v>
      </c>
      <c r="AM139" s="273">
        <f t="shared" si="13"/>
        <v>629486.9</v>
      </c>
      <c r="AN139" s="273">
        <f t="shared" si="14"/>
        <v>598012.56000000006</v>
      </c>
      <c r="AO139" s="273">
        <f t="shared" si="15"/>
        <v>31474.34</v>
      </c>
      <c r="AP139" s="275">
        <v>43760.71875</v>
      </c>
      <c r="AQ139" s="269">
        <v>4.9999992057022951</v>
      </c>
      <c r="AR139" s="269" t="e">
        <v>#DIV/0!</v>
      </c>
    </row>
    <row r="140" spans="1:44" ht="131.25" x14ac:dyDescent="0.2">
      <c r="A140" s="62">
        <v>32</v>
      </c>
      <c r="B140" s="262" t="s">
        <v>251</v>
      </c>
      <c r="C140" s="263" t="s">
        <v>203</v>
      </c>
      <c r="D140" s="264" t="s">
        <v>252</v>
      </c>
      <c r="E140" s="265">
        <v>43759</v>
      </c>
      <c r="F140" s="263">
        <v>1998</v>
      </c>
      <c r="G140" s="263">
        <v>3</v>
      </c>
      <c r="H140" s="263" t="s">
        <v>29</v>
      </c>
      <c r="I140" s="263">
        <v>0</v>
      </c>
      <c r="J140" s="263" t="s">
        <v>38</v>
      </c>
      <c r="K140" s="263">
        <v>2</v>
      </c>
      <c r="L140" s="263" t="s">
        <v>29</v>
      </c>
      <c r="M140" s="263">
        <v>0</v>
      </c>
      <c r="N140" s="266">
        <v>51.4</v>
      </c>
      <c r="O140" s="263">
        <v>0</v>
      </c>
      <c r="P140" s="267" t="s">
        <v>181</v>
      </c>
      <c r="Q140" s="263">
        <v>10</v>
      </c>
      <c r="R140" s="263" t="s">
        <v>205</v>
      </c>
      <c r="S140" s="263">
        <v>2</v>
      </c>
      <c r="T140" s="263" t="s">
        <v>35</v>
      </c>
      <c r="U140" s="263">
        <v>3</v>
      </c>
      <c r="V140" s="263">
        <v>144</v>
      </c>
      <c r="W140" s="263">
        <v>4</v>
      </c>
      <c r="X140" s="268">
        <v>2.5</v>
      </c>
      <c r="Y140" s="263">
        <v>0</v>
      </c>
      <c r="Z140" s="268">
        <v>0</v>
      </c>
      <c r="AA140" s="263">
        <v>0</v>
      </c>
      <c r="AB140" s="263" t="s">
        <v>29</v>
      </c>
      <c r="AC140" s="263">
        <v>0</v>
      </c>
      <c r="AD140" s="269">
        <v>81</v>
      </c>
      <c r="AE140" s="270">
        <v>0</v>
      </c>
      <c r="AF140" s="271">
        <v>24</v>
      </c>
      <c r="AG140" s="273">
        <f t="shared" si="11"/>
        <v>2288571.7200000002</v>
      </c>
      <c r="AH140" s="272">
        <v>2231357.4300000002</v>
      </c>
      <c r="AI140" s="273">
        <v>57214.29</v>
      </c>
      <c r="AJ140" s="273">
        <f t="shared" si="12"/>
        <v>0</v>
      </c>
      <c r="AK140" s="274">
        <v>0</v>
      </c>
      <c r="AL140" s="273">
        <v>0</v>
      </c>
      <c r="AM140" s="273">
        <f t="shared" si="13"/>
        <v>2288571.7200000002</v>
      </c>
      <c r="AN140" s="273">
        <f t="shared" si="14"/>
        <v>2231357.4300000002</v>
      </c>
      <c r="AO140" s="273">
        <f t="shared" si="15"/>
        <v>57214.29</v>
      </c>
      <c r="AP140" s="275">
        <v>43760.743055555555</v>
      </c>
      <c r="AQ140" s="269">
        <v>2.499999868913874</v>
      </c>
      <c r="AR140" s="269" t="e">
        <v>#DIV/0!</v>
      </c>
    </row>
    <row r="141" spans="1:44" ht="131.25" x14ac:dyDescent="0.2">
      <c r="A141" s="58">
        <v>33</v>
      </c>
      <c r="B141" s="262" t="s">
        <v>253</v>
      </c>
      <c r="C141" s="263" t="s">
        <v>203</v>
      </c>
      <c r="D141" s="264" t="s">
        <v>252</v>
      </c>
      <c r="E141" s="265">
        <v>43759</v>
      </c>
      <c r="F141" s="263">
        <v>2006</v>
      </c>
      <c r="G141" s="263">
        <v>1</v>
      </c>
      <c r="H141" s="263" t="s">
        <v>29</v>
      </c>
      <c r="I141" s="263">
        <v>0</v>
      </c>
      <c r="J141" s="263" t="s">
        <v>38</v>
      </c>
      <c r="K141" s="263">
        <v>2</v>
      </c>
      <c r="L141" s="263" t="s">
        <v>29</v>
      </c>
      <c r="M141" s="263">
        <v>0</v>
      </c>
      <c r="N141" s="266">
        <v>51.1</v>
      </c>
      <c r="O141" s="263">
        <v>0</v>
      </c>
      <c r="P141" s="267" t="s">
        <v>181</v>
      </c>
      <c r="Q141" s="263">
        <v>10</v>
      </c>
      <c r="R141" s="263" t="s">
        <v>205</v>
      </c>
      <c r="S141" s="263">
        <v>2</v>
      </c>
      <c r="T141" s="263" t="s">
        <v>35</v>
      </c>
      <c r="U141" s="263">
        <v>3</v>
      </c>
      <c r="V141" s="263">
        <v>156</v>
      </c>
      <c r="W141" s="263">
        <v>5</v>
      </c>
      <c r="X141" s="268">
        <v>2.5</v>
      </c>
      <c r="Y141" s="263">
        <v>0</v>
      </c>
      <c r="Z141" s="268">
        <v>0</v>
      </c>
      <c r="AA141" s="263">
        <v>0</v>
      </c>
      <c r="AB141" s="263" t="s">
        <v>29</v>
      </c>
      <c r="AC141" s="263">
        <v>0</v>
      </c>
      <c r="AD141" s="269">
        <v>83</v>
      </c>
      <c r="AE141" s="270">
        <v>0</v>
      </c>
      <c r="AF141" s="271">
        <v>23</v>
      </c>
      <c r="AG141" s="273">
        <f t="shared" si="11"/>
        <v>2516201.5699999998</v>
      </c>
      <c r="AH141" s="272">
        <v>2453296.5299999998</v>
      </c>
      <c r="AI141" s="273">
        <v>62905.04</v>
      </c>
      <c r="AJ141" s="273">
        <f t="shared" si="12"/>
        <v>0</v>
      </c>
      <c r="AK141" s="274">
        <v>0</v>
      </c>
      <c r="AL141" s="273">
        <v>0</v>
      </c>
      <c r="AM141" s="273">
        <f t="shared" si="13"/>
        <v>2516201.5699999998</v>
      </c>
      <c r="AN141" s="273">
        <f t="shared" si="14"/>
        <v>2453296.5299999998</v>
      </c>
      <c r="AO141" s="273">
        <f t="shared" si="15"/>
        <v>62905.04</v>
      </c>
      <c r="AP141" s="275">
        <v>43760.743055555555</v>
      </c>
      <c r="AQ141" s="269">
        <v>2.500000029806833</v>
      </c>
      <c r="AR141" s="269" t="e">
        <v>#DIV/0!</v>
      </c>
    </row>
    <row r="142" spans="1:44" ht="112.5" x14ac:dyDescent="0.2">
      <c r="A142" s="17">
        <v>1</v>
      </c>
      <c r="B142" s="18" t="s">
        <v>256</v>
      </c>
      <c r="C142" s="17" t="s">
        <v>56</v>
      </c>
      <c r="D142" s="17" t="s">
        <v>28</v>
      </c>
      <c r="E142" s="63">
        <v>43760</v>
      </c>
      <c r="F142" s="64">
        <v>1971</v>
      </c>
      <c r="G142" s="64">
        <v>6</v>
      </c>
      <c r="H142" s="64" t="s">
        <v>44</v>
      </c>
      <c r="I142" s="64">
        <v>0</v>
      </c>
      <c r="J142" s="64" t="s">
        <v>45</v>
      </c>
      <c r="K142" s="64">
        <v>2</v>
      </c>
      <c r="L142" s="64"/>
      <c r="M142" s="64"/>
      <c r="N142" s="66">
        <v>71.900000000000006</v>
      </c>
      <c r="O142" s="64">
        <v>6</v>
      </c>
      <c r="P142" s="65" t="s">
        <v>257</v>
      </c>
      <c r="Q142" s="64">
        <v>10</v>
      </c>
      <c r="R142" s="64" t="s">
        <v>46</v>
      </c>
      <c r="S142" s="64">
        <v>3</v>
      </c>
      <c r="T142" s="64"/>
      <c r="U142" s="64"/>
      <c r="V142" s="64">
        <v>210</v>
      </c>
      <c r="W142" s="64">
        <v>7</v>
      </c>
      <c r="X142" s="79">
        <v>3.5</v>
      </c>
      <c r="Y142" s="64">
        <v>3</v>
      </c>
      <c r="Z142" s="79">
        <v>20.5</v>
      </c>
      <c r="AA142" s="64">
        <v>1</v>
      </c>
      <c r="AB142" s="64"/>
      <c r="AC142" s="64"/>
      <c r="AD142" s="81">
        <v>97</v>
      </c>
      <c r="AE142" s="64">
        <v>3</v>
      </c>
      <c r="AF142" s="146">
        <v>41</v>
      </c>
      <c r="AG142" s="291">
        <f t="shared" si="11"/>
        <v>2753746.21</v>
      </c>
      <c r="AH142" s="26">
        <v>2657365.09</v>
      </c>
      <c r="AI142" s="26">
        <v>96381.119999999995</v>
      </c>
      <c r="AJ142" s="291">
        <f t="shared" si="12"/>
        <v>2279655.84</v>
      </c>
      <c r="AK142" s="26">
        <v>1812326.39</v>
      </c>
      <c r="AL142" s="26">
        <v>467329.45</v>
      </c>
      <c r="AM142" s="291">
        <f t="shared" si="13"/>
        <v>5033402.05</v>
      </c>
      <c r="AN142" s="291">
        <f t="shared" si="14"/>
        <v>4469691.4799999995</v>
      </c>
      <c r="AO142" s="291">
        <f t="shared" si="15"/>
        <v>563710.57000000007</v>
      </c>
      <c r="AP142" s="141">
        <v>43760.402777777781</v>
      </c>
      <c r="AQ142" s="81">
        <v>3.4999998359799225</v>
      </c>
      <c r="AR142" s="81">
        <v>20.499999967598082</v>
      </c>
    </row>
    <row r="143" spans="1:44" ht="112.5" x14ac:dyDescent="0.2">
      <c r="A143" s="17">
        <v>2</v>
      </c>
      <c r="B143" s="18" t="s">
        <v>259</v>
      </c>
      <c r="C143" s="17" t="s">
        <v>56</v>
      </c>
      <c r="D143" s="17" t="s">
        <v>28</v>
      </c>
      <c r="E143" s="63">
        <v>43760</v>
      </c>
      <c r="F143" s="64">
        <v>1978</v>
      </c>
      <c r="G143" s="64">
        <v>6</v>
      </c>
      <c r="H143" s="64" t="s">
        <v>44</v>
      </c>
      <c r="I143" s="64">
        <v>0</v>
      </c>
      <c r="J143" s="64" t="s">
        <v>45</v>
      </c>
      <c r="K143" s="64">
        <v>2</v>
      </c>
      <c r="L143" s="64"/>
      <c r="M143" s="64"/>
      <c r="N143" s="66">
        <v>75.099999999999994</v>
      </c>
      <c r="O143" s="64">
        <v>6</v>
      </c>
      <c r="P143" s="65" t="s">
        <v>257</v>
      </c>
      <c r="Q143" s="64">
        <v>10</v>
      </c>
      <c r="R143" s="64" t="s">
        <v>46</v>
      </c>
      <c r="S143" s="64">
        <v>3</v>
      </c>
      <c r="T143" s="64"/>
      <c r="U143" s="64"/>
      <c r="V143" s="64">
        <v>172</v>
      </c>
      <c r="W143" s="64">
        <v>5</v>
      </c>
      <c r="X143" s="79">
        <v>3.5</v>
      </c>
      <c r="Y143" s="64">
        <v>3</v>
      </c>
      <c r="Z143" s="79">
        <v>0</v>
      </c>
      <c r="AA143" s="64">
        <v>0</v>
      </c>
      <c r="AB143" s="64"/>
      <c r="AC143" s="64"/>
      <c r="AD143" s="81">
        <v>105.1</v>
      </c>
      <c r="AE143" s="67">
        <v>3</v>
      </c>
      <c r="AF143" s="146">
        <v>38</v>
      </c>
      <c r="AG143" s="291">
        <f t="shared" si="11"/>
        <v>1541357.04</v>
      </c>
      <c r="AH143" s="26">
        <v>1487410.04</v>
      </c>
      <c r="AI143" s="26">
        <v>53947</v>
      </c>
      <c r="AJ143" s="291">
        <f t="shared" si="12"/>
        <v>0</v>
      </c>
      <c r="AK143" s="26">
        <v>0</v>
      </c>
      <c r="AL143" s="26">
        <v>0</v>
      </c>
      <c r="AM143" s="291">
        <f t="shared" si="13"/>
        <v>1541357.04</v>
      </c>
      <c r="AN143" s="291">
        <f t="shared" si="14"/>
        <v>1487410.04</v>
      </c>
      <c r="AO143" s="291">
        <f t="shared" si="15"/>
        <v>53947</v>
      </c>
      <c r="AP143" s="141">
        <v>43760.385416666664</v>
      </c>
      <c r="AQ143" s="289">
        <v>3.4999998415519049</v>
      </c>
      <c r="AR143" s="289">
        <v>20.50000015258858</v>
      </c>
    </row>
    <row r="144" spans="1:44" ht="112.5" x14ac:dyDescent="0.2">
      <c r="A144" s="17">
        <v>3</v>
      </c>
      <c r="B144" s="18" t="s">
        <v>258</v>
      </c>
      <c r="C144" s="17" t="s">
        <v>56</v>
      </c>
      <c r="D144" s="17" t="s">
        <v>28</v>
      </c>
      <c r="E144" s="63">
        <v>43759</v>
      </c>
      <c r="F144" s="64">
        <v>1973</v>
      </c>
      <c r="G144" s="64">
        <v>6</v>
      </c>
      <c r="H144" s="64" t="s">
        <v>44</v>
      </c>
      <c r="I144" s="64">
        <v>0</v>
      </c>
      <c r="J144" s="64" t="s">
        <v>45</v>
      </c>
      <c r="K144" s="64">
        <v>2</v>
      </c>
      <c r="L144" s="64"/>
      <c r="M144" s="64"/>
      <c r="N144" s="66">
        <v>78.14</v>
      </c>
      <c r="O144" s="64">
        <v>6</v>
      </c>
      <c r="P144" s="65" t="s">
        <v>257</v>
      </c>
      <c r="Q144" s="64">
        <v>10</v>
      </c>
      <c r="R144" s="64" t="s">
        <v>46</v>
      </c>
      <c r="S144" s="64">
        <v>3</v>
      </c>
      <c r="T144" s="64"/>
      <c r="U144" s="64"/>
      <c r="V144" s="64">
        <v>354</v>
      </c>
      <c r="W144" s="64">
        <v>7</v>
      </c>
      <c r="X144" s="79">
        <v>0</v>
      </c>
      <c r="Y144" s="64">
        <v>0</v>
      </c>
      <c r="Z144" s="79">
        <v>20.5</v>
      </c>
      <c r="AA144" s="64">
        <v>1</v>
      </c>
      <c r="AB144" s="64"/>
      <c r="AC144" s="64"/>
      <c r="AD144" s="81">
        <v>95.6</v>
      </c>
      <c r="AE144" s="64">
        <v>3</v>
      </c>
      <c r="AF144" s="146">
        <v>38</v>
      </c>
      <c r="AG144" s="291">
        <f t="shared" si="11"/>
        <v>0</v>
      </c>
      <c r="AH144" s="26">
        <v>0</v>
      </c>
      <c r="AI144" s="26">
        <v>0</v>
      </c>
      <c r="AJ144" s="291">
        <f t="shared" si="12"/>
        <v>2202575.5</v>
      </c>
      <c r="AK144" s="26">
        <v>1751047.52</v>
      </c>
      <c r="AL144" s="26">
        <v>451527.98</v>
      </c>
      <c r="AM144" s="291">
        <f t="shared" si="13"/>
        <v>2202575.5</v>
      </c>
      <c r="AN144" s="291">
        <f t="shared" si="14"/>
        <v>1751047.52</v>
      </c>
      <c r="AO144" s="291">
        <f t="shared" si="15"/>
        <v>451527.98</v>
      </c>
      <c r="AP144" s="141">
        <v>43760.395833333336</v>
      </c>
      <c r="AQ144" s="289">
        <v>2.0000000411952565</v>
      </c>
      <c r="AR144" s="289">
        <v>19.999999664283592</v>
      </c>
    </row>
    <row r="145" spans="1:44" ht="93.75" x14ac:dyDescent="0.2">
      <c r="A145" s="17">
        <v>4</v>
      </c>
      <c r="B145" s="18" t="s">
        <v>254</v>
      </c>
      <c r="C145" s="17" t="s">
        <v>56</v>
      </c>
      <c r="D145" s="68" t="s">
        <v>37</v>
      </c>
      <c r="E145" s="63">
        <v>43753</v>
      </c>
      <c r="F145" s="17">
        <v>1988</v>
      </c>
      <c r="G145" s="64">
        <v>5</v>
      </c>
      <c r="H145" s="64" t="s">
        <v>44</v>
      </c>
      <c r="I145" s="64">
        <v>0</v>
      </c>
      <c r="J145" s="64" t="s">
        <v>45</v>
      </c>
      <c r="K145" s="64">
        <v>2</v>
      </c>
      <c r="L145" s="64"/>
      <c r="M145" s="64"/>
      <c r="N145" s="66">
        <v>68.2</v>
      </c>
      <c r="O145" s="64">
        <v>5</v>
      </c>
      <c r="P145" s="65" t="s">
        <v>255</v>
      </c>
      <c r="Q145" s="64">
        <v>10</v>
      </c>
      <c r="R145" s="64" t="s">
        <v>46</v>
      </c>
      <c r="S145" s="64">
        <v>3</v>
      </c>
      <c r="T145" s="64"/>
      <c r="U145" s="64"/>
      <c r="V145" s="64">
        <v>152</v>
      </c>
      <c r="W145" s="64">
        <v>5</v>
      </c>
      <c r="X145" s="79">
        <v>3.1</v>
      </c>
      <c r="Y145" s="64">
        <v>3</v>
      </c>
      <c r="Z145" s="79">
        <v>20.100000000000001</v>
      </c>
      <c r="AA145" s="64">
        <v>1</v>
      </c>
      <c r="AB145" s="64"/>
      <c r="AC145" s="66"/>
      <c r="AD145" s="81">
        <v>98.7</v>
      </c>
      <c r="AE145" s="64">
        <v>3</v>
      </c>
      <c r="AF145" s="146">
        <v>37</v>
      </c>
      <c r="AG145" s="291">
        <f t="shared" si="11"/>
        <v>1183254.53</v>
      </c>
      <c r="AH145" s="26">
        <v>1146573.53</v>
      </c>
      <c r="AI145" s="26">
        <v>36681</v>
      </c>
      <c r="AJ145" s="291">
        <f t="shared" si="12"/>
        <v>270942.84999999998</v>
      </c>
      <c r="AK145" s="26">
        <v>216483.34</v>
      </c>
      <c r="AL145" s="26">
        <v>54459.51</v>
      </c>
      <c r="AM145" s="291">
        <f t="shared" si="13"/>
        <v>1454197.3800000001</v>
      </c>
      <c r="AN145" s="291">
        <f t="shared" si="14"/>
        <v>1363056.87</v>
      </c>
      <c r="AO145" s="291">
        <f t="shared" si="15"/>
        <v>91140.510000000009</v>
      </c>
      <c r="AP145" s="141">
        <v>43759.375</v>
      </c>
      <c r="AQ145" s="81">
        <v>3.1000092600532869</v>
      </c>
      <c r="AR145" s="81">
        <v>20.099998948117658</v>
      </c>
    </row>
    <row r="146" spans="1:44" ht="112.5" x14ac:dyDescent="0.2">
      <c r="A146" s="17">
        <v>5</v>
      </c>
      <c r="B146" s="18" t="s">
        <v>260</v>
      </c>
      <c r="C146" s="17" t="s">
        <v>56</v>
      </c>
      <c r="D146" s="17" t="s">
        <v>28</v>
      </c>
      <c r="E146" s="63">
        <v>43760</v>
      </c>
      <c r="F146" s="64">
        <v>1988</v>
      </c>
      <c r="G146" s="64">
        <v>5</v>
      </c>
      <c r="H146" s="64" t="s">
        <v>44</v>
      </c>
      <c r="I146" s="64">
        <v>0</v>
      </c>
      <c r="J146" s="64" t="s">
        <v>45</v>
      </c>
      <c r="K146" s="64">
        <v>2</v>
      </c>
      <c r="L146" s="64"/>
      <c r="M146" s="64"/>
      <c r="N146" s="66">
        <v>71.709999999999994</v>
      </c>
      <c r="O146" s="64">
        <v>6</v>
      </c>
      <c r="P146" s="65" t="s">
        <v>257</v>
      </c>
      <c r="Q146" s="64">
        <v>9</v>
      </c>
      <c r="R146" s="64" t="s">
        <v>46</v>
      </c>
      <c r="S146" s="64">
        <v>3</v>
      </c>
      <c r="T146" s="64"/>
      <c r="U146" s="64"/>
      <c r="V146" s="64">
        <v>95</v>
      </c>
      <c r="W146" s="64">
        <v>3</v>
      </c>
      <c r="X146" s="79">
        <v>3.5</v>
      </c>
      <c r="Y146" s="64">
        <v>3</v>
      </c>
      <c r="Z146" s="79">
        <v>20.5</v>
      </c>
      <c r="AA146" s="64">
        <v>1</v>
      </c>
      <c r="AB146" s="64"/>
      <c r="AC146" s="64"/>
      <c r="AD146" s="81">
        <v>107.6</v>
      </c>
      <c r="AE146" s="64">
        <v>3</v>
      </c>
      <c r="AF146" s="146">
        <v>35</v>
      </c>
      <c r="AG146" s="291">
        <f t="shared" si="11"/>
        <v>62825.18</v>
      </c>
      <c r="AH146" s="26">
        <v>60626.3</v>
      </c>
      <c r="AI146" s="26">
        <v>2198.88</v>
      </c>
      <c r="AJ146" s="291">
        <f t="shared" si="12"/>
        <v>2128074.8199999998</v>
      </c>
      <c r="AK146" s="26">
        <v>1691819.48</v>
      </c>
      <c r="AL146" s="26">
        <v>436255.34</v>
      </c>
      <c r="AM146" s="291">
        <f t="shared" si="13"/>
        <v>2190900</v>
      </c>
      <c r="AN146" s="291">
        <f t="shared" si="14"/>
        <v>1752445.78</v>
      </c>
      <c r="AO146" s="291">
        <f t="shared" si="15"/>
        <v>438454.22000000003</v>
      </c>
      <c r="AP146" s="141">
        <v>43760.375</v>
      </c>
      <c r="AQ146" s="289">
        <v>3.4999998903302658</v>
      </c>
      <c r="AR146" s="289">
        <v>20.500002005663994</v>
      </c>
    </row>
    <row r="147" spans="1:44" ht="29.25" customHeight="1" x14ac:dyDescent="0.2">
      <c r="AG147" s="97">
        <f>SUM(AG6:AG146)</f>
        <v>208833617.34999996</v>
      </c>
      <c r="AH147" s="97">
        <f t="shared" ref="AH147:AO147" si="16">SUM(AH6:AH146)</f>
        <v>202548176.53000006</v>
      </c>
      <c r="AI147" s="97">
        <f t="shared" si="16"/>
        <v>6285440.8199999994</v>
      </c>
      <c r="AJ147" s="97">
        <f t="shared" si="16"/>
        <v>129352237.21999997</v>
      </c>
      <c r="AK147" s="97">
        <f t="shared" si="16"/>
        <v>102505812.58999999</v>
      </c>
      <c r="AL147" s="97">
        <f t="shared" si="16"/>
        <v>26846424.630000006</v>
      </c>
      <c r="AM147" s="97">
        <f t="shared" si="16"/>
        <v>338185854.56999993</v>
      </c>
      <c r="AN147" s="97">
        <f t="shared" si="16"/>
        <v>305053989.11999989</v>
      </c>
      <c r="AO147" s="97">
        <f t="shared" si="16"/>
        <v>33131865.450000003</v>
      </c>
    </row>
  </sheetData>
  <autoFilter ref="A5:AP147"/>
  <mergeCells count="37">
    <mergeCell ref="T3:T4"/>
    <mergeCell ref="AJ3:AL3"/>
    <mergeCell ref="AM3:AO3"/>
    <mergeCell ref="AP3:AP4"/>
    <mergeCell ref="AF3:AF4"/>
    <mergeCell ref="AG3:AI3"/>
    <mergeCell ref="AB3:AB4"/>
    <mergeCell ref="AC3:AC4"/>
    <mergeCell ref="AD3:AD4"/>
    <mergeCell ref="AE3:AE4"/>
    <mergeCell ref="V3:V4"/>
    <mergeCell ref="W3:W4"/>
    <mergeCell ref="X3:X4"/>
    <mergeCell ref="Y3:Y4"/>
    <mergeCell ref="Z3:Z4"/>
    <mergeCell ref="AA3:AA4"/>
    <mergeCell ref="O3:O4"/>
    <mergeCell ref="P3:P4"/>
    <mergeCell ref="Q3:Q4"/>
    <mergeCell ref="R3:R4"/>
    <mergeCell ref="S3:S4"/>
    <mergeCell ref="A1:A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workbookViewId="0">
      <selection activeCell="B6" sqref="B6"/>
    </sheetView>
  </sheetViews>
  <sheetFormatPr defaultRowHeight="12.75" x14ac:dyDescent="0.2"/>
  <cols>
    <col min="1" max="1" width="14" customWidth="1"/>
    <col min="2" max="2" width="51.140625" customWidth="1"/>
    <col min="3" max="3" width="45" customWidth="1"/>
  </cols>
  <sheetData>
    <row r="1" spans="1:3" ht="88.5" customHeight="1" x14ac:dyDescent="0.3">
      <c r="A1" s="230" t="s">
        <v>294</v>
      </c>
      <c r="B1" s="231"/>
      <c r="C1" s="231"/>
    </row>
    <row r="2" spans="1:3" ht="50.25" customHeight="1" x14ac:dyDescent="0.2">
      <c r="A2" s="223" t="s">
        <v>267</v>
      </c>
      <c r="B2" s="224" t="s">
        <v>287</v>
      </c>
      <c r="C2" s="224" t="s">
        <v>288</v>
      </c>
    </row>
    <row r="3" spans="1:3" ht="26.25" x14ac:dyDescent="0.2">
      <c r="A3" s="226">
        <v>1</v>
      </c>
      <c r="B3" s="232" t="s">
        <v>202</v>
      </c>
      <c r="C3" s="234" t="s">
        <v>204</v>
      </c>
    </row>
    <row r="4" spans="1:3" ht="52.5" x14ac:dyDescent="0.2">
      <c r="A4" s="226">
        <v>2</v>
      </c>
      <c r="B4" s="232" t="s">
        <v>206</v>
      </c>
      <c r="C4" s="234" t="s">
        <v>207</v>
      </c>
    </row>
    <row r="5" spans="1:3" ht="47.25" customHeight="1" x14ac:dyDescent="0.2">
      <c r="A5" s="226">
        <v>3</v>
      </c>
      <c r="B5" s="232" t="s">
        <v>209</v>
      </c>
      <c r="C5" s="234" t="s">
        <v>179</v>
      </c>
    </row>
    <row r="6" spans="1:3" ht="45" customHeight="1" x14ac:dyDescent="0.2">
      <c r="A6" s="227">
        <v>4</v>
      </c>
      <c r="B6" s="232" t="s">
        <v>211</v>
      </c>
      <c r="C6" s="234" t="s">
        <v>207</v>
      </c>
    </row>
    <row r="7" spans="1:3" ht="52.5" x14ac:dyDescent="0.2">
      <c r="A7" s="226">
        <v>5</v>
      </c>
      <c r="B7" s="232" t="s">
        <v>214</v>
      </c>
      <c r="C7" s="234" t="s">
        <v>213</v>
      </c>
    </row>
    <row r="8" spans="1:3" ht="52.5" x14ac:dyDescent="0.2">
      <c r="A8" s="227">
        <v>6</v>
      </c>
      <c r="B8" s="232" t="s">
        <v>212</v>
      </c>
      <c r="C8" s="234" t="s">
        <v>213</v>
      </c>
    </row>
    <row r="9" spans="1:3" ht="26.25" x14ac:dyDescent="0.2">
      <c r="A9" s="226">
        <v>7</v>
      </c>
      <c r="B9" s="235" t="s">
        <v>218</v>
      </c>
      <c r="C9" s="236" t="s">
        <v>179</v>
      </c>
    </row>
    <row r="10" spans="1:3" ht="26.25" x14ac:dyDescent="0.2">
      <c r="A10" s="227">
        <v>8</v>
      </c>
      <c r="B10" s="235" t="s">
        <v>216</v>
      </c>
      <c r="C10" s="236" t="s">
        <v>217</v>
      </c>
    </row>
    <row r="11" spans="1:3" ht="26.25" x14ac:dyDescent="0.2">
      <c r="A11" s="226">
        <v>9</v>
      </c>
      <c r="B11" s="235" t="s">
        <v>219</v>
      </c>
      <c r="C11" s="236" t="s">
        <v>179</v>
      </c>
    </row>
    <row r="12" spans="1:3" ht="26.25" x14ac:dyDescent="0.2">
      <c r="A12" s="227">
        <v>10</v>
      </c>
      <c r="B12" s="232" t="s">
        <v>223</v>
      </c>
      <c r="C12" s="234" t="s">
        <v>179</v>
      </c>
    </row>
  </sheetData>
  <mergeCells count="1">
    <mergeCell ref="A1:C1"/>
  </mergeCells>
  <pageMargins left="0.7" right="0.7" top="0.75" bottom="0.75" header="0.3" footer="0.3"/>
  <pageSetup paperSize="9" scale="8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B18" sqref="B18"/>
    </sheetView>
  </sheetViews>
  <sheetFormatPr defaultRowHeight="12.75" x14ac:dyDescent="0.2"/>
  <cols>
    <col min="1" max="1" width="14" customWidth="1"/>
    <col min="2" max="2" width="51.140625" customWidth="1"/>
    <col min="3" max="3" width="45" customWidth="1"/>
  </cols>
  <sheetData>
    <row r="1" spans="1:3" ht="88.5" customHeight="1" x14ac:dyDescent="0.3">
      <c r="A1" s="230" t="s">
        <v>295</v>
      </c>
      <c r="B1" s="231"/>
      <c r="C1" s="231"/>
    </row>
    <row r="2" spans="1:3" ht="50.25" customHeight="1" x14ac:dyDescent="0.2">
      <c r="A2" s="223" t="s">
        <v>267</v>
      </c>
      <c r="B2" s="224" t="s">
        <v>287</v>
      </c>
      <c r="C2" s="224" t="s">
        <v>288</v>
      </c>
    </row>
    <row r="3" spans="1:3" ht="26.25" x14ac:dyDescent="0.2">
      <c r="A3" s="226">
        <v>1</v>
      </c>
      <c r="B3" s="228" t="s">
        <v>256</v>
      </c>
      <c r="C3" s="227" t="s">
        <v>28</v>
      </c>
    </row>
    <row r="4" spans="1:3" ht="26.25" x14ac:dyDescent="0.2">
      <c r="A4" s="226">
        <v>2</v>
      </c>
      <c r="B4" s="228" t="s">
        <v>259</v>
      </c>
      <c r="C4" s="227" t="s">
        <v>28</v>
      </c>
    </row>
    <row r="5" spans="1:3" ht="47.25" customHeight="1" x14ac:dyDescent="0.2">
      <c r="A5" s="226">
        <v>3</v>
      </c>
      <c r="B5" s="228" t="s">
        <v>258</v>
      </c>
      <c r="C5" s="227" t="s">
        <v>28</v>
      </c>
    </row>
    <row r="6" spans="1:3" ht="45" customHeight="1" x14ac:dyDescent="0.2">
      <c r="A6" s="227">
        <v>4</v>
      </c>
      <c r="B6" s="228" t="s">
        <v>254</v>
      </c>
      <c r="C6" s="234" t="s">
        <v>37</v>
      </c>
    </row>
    <row r="7" spans="1:3" ht="26.25" x14ac:dyDescent="0.2">
      <c r="A7" s="226">
        <v>5</v>
      </c>
      <c r="B7" s="228" t="s">
        <v>260</v>
      </c>
      <c r="C7" s="227" t="s">
        <v>28</v>
      </c>
    </row>
  </sheetData>
  <mergeCells count="1">
    <mergeCell ref="A1:C1"/>
  </mergeCells>
  <pageMargins left="0.7" right="0.7" top="0.75" bottom="0.75" header="0.3" footer="0.3"/>
  <pageSetup paperSize="9" scale="8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L6" sqref="L6"/>
    </sheetView>
  </sheetViews>
  <sheetFormatPr defaultRowHeight="12.75" x14ac:dyDescent="0.2"/>
  <cols>
    <col min="1" max="1" width="7.5703125" customWidth="1"/>
    <col min="2" max="3" width="30.5703125" customWidth="1"/>
    <col min="4" max="4" width="30.140625" customWidth="1"/>
  </cols>
  <sheetData>
    <row r="1" spans="1:4" ht="41.25" customHeight="1" x14ac:dyDescent="0.2">
      <c r="A1" s="242" t="s">
        <v>296</v>
      </c>
      <c r="B1" s="243"/>
      <c r="C1" s="243"/>
      <c r="D1" s="243"/>
    </row>
    <row r="2" spans="1:4" ht="21" thickBot="1" x14ac:dyDescent="0.25">
      <c r="A2" s="237"/>
    </row>
    <row r="3" spans="1:4" ht="69" customHeight="1" thickBot="1" x14ac:dyDescent="0.25">
      <c r="A3" s="238" t="s">
        <v>3</v>
      </c>
      <c r="B3" s="239" t="s">
        <v>4</v>
      </c>
      <c r="C3" s="239" t="s">
        <v>5</v>
      </c>
      <c r="D3" s="239" t="s">
        <v>6</v>
      </c>
    </row>
    <row r="4" spans="1:4" ht="79.5" customHeight="1" thickBot="1" x14ac:dyDescent="0.25">
      <c r="A4" s="240">
        <v>1</v>
      </c>
      <c r="B4" s="241" t="s">
        <v>284</v>
      </c>
      <c r="C4" s="244" t="s">
        <v>1</v>
      </c>
      <c r="D4" s="244" t="s">
        <v>283</v>
      </c>
    </row>
    <row r="5" spans="1:4" ht="78.75" customHeight="1" thickBot="1" x14ac:dyDescent="0.25">
      <c r="A5" s="240">
        <v>2</v>
      </c>
      <c r="B5" s="241" t="s">
        <v>297</v>
      </c>
      <c r="C5" s="244" t="s">
        <v>298</v>
      </c>
      <c r="D5" s="244" t="s">
        <v>183</v>
      </c>
    </row>
    <row r="6" spans="1:4" ht="75.75" customHeight="1" thickBot="1" x14ac:dyDescent="0.25">
      <c r="A6" s="240">
        <v>3</v>
      </c>
      <c r="B6" s="241" t="s">
        <v>161</v>
      </c>
      <c r="C6" s="244" t="s">
        <v>0</v>
      </c>
      <c r="D6" s="244" t="s">
        <v>33</v>
      </c>
    </row>
    <row r="7" spans="1:4" ht="59.25" customHeight="1" thickBot="1" x14ac:dyDescent="0.25">
      <c r="A7" s="240">
        <v>4</v>
      </c>
      <c r="B7" s="241" t="s">
        <v>131</v>
      </c>
      <c r="C7" s="244" t="s">
        <v>2</v>
      </c>
      <c r="D7" s="244" t="s">
        <v>28</v>
      </c>
    </row>
    <row r="8" spans="1:4" ht="63" customHeight="1" thickBot="1" x14ac:dyDescent="0.25">
      <c r="A8" s="240">
        <v>5</v>
      </c>
      <c r="B8" s="241" t="s">
        <v>163</v>
      </c>
      <c r="C8" s="244" t="s">
        <v>0</v>
      </c>
      <c r="D8" s="244" t="s">
        <v>28</v>
      </c>
    </row>
  </sheetData>
  <mergeCells count="1">
    <mergeCell ref="A1:D1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R146"/>
  <sheetViews>
    <sheetView tabSelected="1" zoomScale="45" zoomScaleNormal="45" workbookViewId="0">
      <pane ySplit="4" topLeftCell="A67" activePane="bottomLeft" state="frozen"/>
      <selection pane="bottomLeft" activeCell="P68" sqref="P68"/>
    </sheetView>
  </sheetViews>
  <sheetFormatPr defaultRowHeight="12.75" x14ac:dyDescent="0.2"/>
  <cols>
    <col min="2" max="2" width="14.7109375" customWidth="1"/>
    <col min="3" max="3" width="16" customWidth="1"/>
    <col min="4" max="4" width="13.42578125" customWidth="1"/>
    <col min="5" max="5" width="15" customWidth="1"/>
    <col min="6" max="15" width="9.140625" customWidth="1"/>
    <col min="16" max="16" width="25.85546875" customWidth="1"/>
    <col min="17" max="17" width="9.140625" customWidth="1"/>
    <col min="18" max="18" width="11.140625" customWidth="1"/>
    <col min="19" max="25" width="9.140625" customWidth="1"/>
    <col min="26" max="31" width="10.5703125" customWidth="1"/>
    <col min="32" max="32" width="11.140625" customWidth="1"/>
    <col min="33" max="38" width="18" customWidth="1"/>
    <col min="39" max="39" width="19.140625" customWidth="1"/>
    <col min="40" max="40" width="20.5703125" customWidth="1"/>
    <col min="41" max="41" width="18" customWidth="1"/>
    <col min="42" max="42" width="31.5703125" style="137" customWidth="1"/>
    <col min="43" max="43" width="12.42578125" customWidth="1"/>
    <col min="44" max="44" width="10.5703125" customWidth="1"/>
  </cols>
  <sheetData>
    <row r="1" spans="1:44" ht="43.5" customHeight="1" x14ac:dyDescent="0.2">
      <c r="A1" s="218" t="s">
        <v>286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</row>
    <row r="2" spans="1:4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2"/>
      <c r="AH2" s="2"/>
      <c r="AI2" s="2"/>
      <c r="AJ2" s="2"/>
      <c r="AK2" s="2"/>
      <c r="AL2" s="2"/>
      <c r="AM2" s="2"/>
      <c r="AN2" s="2"/>
      <c r="AO2" s="2"/>
      <c r="AP2" s="136"/>
    </row>
    <row r="3" spans="1:44" ht="36.75" customHeight="1" x14ac:dyDescent="0.2">
      <c r="AG3" s="172" t="s">
        <v>20</v>
      </c>
      <c r="AH3" s="173"/>
      <c r="AI3" s="174"/>
      <c r="AJ3" s="172" t="s">
        <v>21</v>
      </c>
      <c r="AK3" s="173"/>
      <c r="AL3" s="174"/>
      <c r="AM3" s="172" t="s">
        <v>22</v>
      </c>
      <c r="AN3" s="173"/>
      <c r="AO3" s="174"/>
    </row>
    <row r="4" spans="1:44" ht="117" customHeight="1" x14ac:dyDescent="0.2">
      <c r="A4" s="127" t="s">
        <v>3</v>
      </c>
      <c r="B4" s="128" t="s">
        <v>4</v>
      </c>
      <c r="C4" s="128" t="s">
        <v>5</v>
      </c>
      <c r="D4" s="128" t="s">
        <v>6</v>
      </c>
      <c r="E4" s="128" t="s">
        <v>7</v>
      </c>
      <c r="F4" s="128" t="s">
        <v>8</v>
      </c>
      <c r="G4" s="128" t="s">
        <v>9</v>
      </c>
      <c r="H4" s="128" t="s">
        <v>26</v>
      </c>
      <c r="I4" s="128" t="s">
        <v>9</v>
      </c>
      <c r="J4" s="128" t="s">
        <v>10</v>
      </c>
      <c r="K4" s="128" t="s">
        <v>9</v>
      </c>
      <c r="L4" s="128" t="s">
        <v>11</v>
      </c>
      <c r="M4" s="128" t="s">
        <v>9</v>
      </c>
      <c r="N4" s="129" t="s">
        <v>12</v>
      </c>
      <c r="O4" s="128" t="s">
        <v>9</v>
      </c>
      <c r="P4" s="128" t="s">
        <v>13</v>
      </c>
      <c r="Q4" s="128" t="s">
        <v>9</v>
      </c>
      <c r="R4" s="128" t="s">
        <v>14</v>
      </c>
      <c r="S4" s="128" t="s">
        <v>9</v>
      </c>
      <c r="T4" s="128" t="s">
        <v>15</v>
      </c>
      <c r="U4" s="128" t="s">
        <v>9</v>
      </c>
      <c r="V4" s="128" t="s">
        <v>16</v>
      </c>
      <c r="W4" s="128" t="s">
        <v>9</v>
      </c>
      <c r="X4" s="129" t="s">
        <v>17</v>
      </c>
      <c r="Y4" s="128" t="s">
        <v>9</v>
      </c>
      <c r="Z4" s="129" t="s">
        <v>18</v>
      </c>
      <c r="AA4" s="128" t="s">
        <v>9</v>
      </c>
      <c r="AB4" s="128" t="s">
        <v>25</v>
      </c>
      <c r="AC4" s="128" t="s">
        <v>9</v>
      </c>
      <c r="AD4" s="130" t="s">
        <v>261</v>
      </c>
      <c r="AE4" s="128" t="s">
        <v>9</v>
      </c>
      <c r="AF4" s="128" t="s">
        <v>19</v>
      </c>
      <c r="AG4" s="1" t="s">
        <v>23</v>
      </c>
      <c r="AH4" s="1" t="s">
        <v>59</v>
      </c>
      <c r="AI4" s="1" t="s">
        <v>24</v>
      </c>
      <c r="AJ4" s="1" t="s">
        <v>23</v>
      </c>
      <c r="AK4" s="1" t="s">
        <v>59</v>
      </c>
      <c r="AL4" s="1" t="s">
        <v>24</v>
      </c>
      <c r="AM4" s="1" t="s">
        <v>23</v>
      </c>
      <c r="AN4" s="1" t="s">
        <v>59</v>
      </c>
      <c r="AO4" s="1" t="s">
        <v>24</v>
      </c>
      <c r="AP4" s="131" t="s">
        <v>279</v>
      </c>
      <c r="AQ4" s="25" t="s">
        <v>51</v>
      </c>
      <c r="AR4" s="25" t="s">
        <v>52</v>
      </c>
    </row>
    <row r="5" spans="1:44" ht="93.75" x14ac:dyDescent="0.2">
      <c r="A5" s="220">
        <v>1</v>
      </c>
      <c r="B5" s="46" t="s">
        <v>123</v>
      </c>
      <c r="C5" s="7" t="s">
        <v>2</v>
      </c>
      <c r="D5" s="7" t="s">
        <v>57</v>
      </c>
      <c r="E5" s="11">
        <v>43736</v>
      </c>
      <c r="F5" s="7">
        <v>1982</v>
      </c>
      <c r="G5" s="7">
        <v>6</v>
      </c>
      <c r="H5" s="7" t="s">
        <v>44</v>
      </c>
      <c r="I5" s="7">
        <v>0</v>
      </c>
      <c r="J5" s="7" t="s">
        <v>45</v>
      </c>
      <c r="K5" s="7">
        <v>2</v>
      </c>
      <c r="L5" s="7" t="s">
        <v>124</v>
      </c>
      <c r="M5" s="7">
        <v>0</v>
      </c>
      <c r="N5" s="38">
        <v>97.3</v>
      </c>
      <c r="O5" s="7">
        <v>8</v>
      </c>
      <c r="P5" s="7" t="s">
        <v>125</v>
      </c>
      <c r="Q5" s="7">
        <v>8</v>
      </c>
      <c r="R5" s="7" t="s">
        <v>46</v>
      </c>
      <c r="S5" s="7">
        <v>3</v>
      </c>
      <c r="T5" s="7" t="s">
        <v>44</v>
      </c>
      <c r="U5" s="7">
        <v>0</v>
      </c>
      <c r="V5" s="7">
        <v>350</v>
      </c>
      <c r="W5" s="7">
        <v>7</v>
      </c>
      <c r="X5" s="39">
        <v>4</v>
      </c>
      <c r="Y5" s="7">
        <v>3</v>
      </c>
      <c r="Z5" s="39">
        <v>22</v>
      </c>
      <c r="AA5" s="7">
        <v>1</v>
      </c>
      <c r="AB5" s="7"/>
      <c r="AC5" s="7"/>
      <c r="AD5" s="9">
        <v>98</v>
      </c>
      <c r="AE5" s="7">
        <v>3</v>
      </c>
      <c r="AF5" s="111">
        <f>G5+I5+K5+M5+O5+Q5+S5+U5+W5+Y5+AA5+AC5+AE5</f>
        <v>41</v>
      </c>
      <c r="AG5" s="47">
        <f>AH5+AI5</f>
        <v>914451.33000000007</v>
      </c>
      <c r="AH5" s="28">
        <v>877873.28</v>
      </c>
      <c r="AI5" s="10">
        <v>36578.050000000003</v>
      </c>
      <c r="AJ5" s="47">
        <f>AK5+AL5</f>
        <v>92164.800000000003</v>
      </c>
      <c r="AK5" s="28">
        <v>71888.55</v>
      </c>
      <c r="AL5" s="10">
        <v>20276.25</v>
      </c>
      <c r="AM5" s="92">
        <f>AG5+AJ5</f>
        <v>1006616.1300000001</v>
      </c>
      <c r="AN5" s="28">
        <f>AH5+AK5</f>
        <v>949761.83000000007</v>
      </c>
      <c r="AO5" s="28">
        <f>AI5+AL5</f>
        <v>56854.3</v>
      </c>
      <c r="AP5" s="138">
        <v>43760.378472222219</v>
      </c>
      <c r="AQ5" s="82">
        <v>3.9999996500633883</v>
      </c>
      <c r="AR5" s="82">
        <v>21.999993489922399</v>
      </c>
    </row>
    <row r="6" spans="1:44" ht="112.5" x14ac:dyDescent="0.2">
      <c r="A6" s="221">
        <v>2</v>
      </c>
      <c r="B6" s="18" t="s">
        <v>256</v>
      </c>
      <c r="C6" s="17" t="s">
        <v>56</v>
      </c>
      <c r="D6" s="17" t="s">
        <v>28</v>
      </c>
      <c r="E6" s="63">
        <v>43760</v>
      </c>
      <c r="F6" s="64">
        <v>1971</v>
      </c>
      <c r="G6" s="64">
        <v>6</v>
      </c>
      <c r="H6" s="64" t="s">
        <v>44</v>
      </c>
      <c r="I6" s="64">
        <v>0</v>
      </c>
      <c r="J6" s="64" t="s">
        <v>45</v>
      </c>
      <c r="K6" s="64">
        <v>2</v>
      </c>
      <c r="L6" s="64"/>
      <c r="M6" s="64"/>
      <c r="N6" s="66">
        <v>71.900000000000006</v>
      </c>
      <c r="O6" s="64">
        <v>6</v>
      </c>
      <c r="P6" s="65" t="s">
        <v>257</v>
      </c>
      <c r="Q6" s="64">
        <v>10</v>
      </c>
      <c r="R6" s="64" t="s">
        <v>46</v>
      </c>
      <c r="S6" s="64">
        <v>3</v>
      </c>
      <c r="T6" s="64"/>
      <c r="U6" s="64"/>
      <c r="V6" s="64">
        <v>210</v>
      </c>
      <c r="W6" s="64">
        <v>7</v>
      </c>
      <c r="X6" s="79">
        <v>3.5</v>
      </c>
      <c r="Y6" s="64">
        <v>3</v>
      </c>
      <c r="Z6" s="79">
        <v>20.5</v>
      </c>
      <c r="AA6" s="64">
        <v>1</v>
      </c>
      <c r="AB6" s="64"/>
      <c r="AC6" s="64"/>
      <c r="AD6" s="81">
        <v>97</v>
      </c>
      <c r="AE6" s="64">
        <v>3</v>
      </c>
      <c r="AF6" s="146">
        <f>G6+I6+K6+M6+O6+Q6+S6+U6+W6+Y6+AA6+AC6+AE6</f>
        <v>41</v>
      </c>
      <c r="AG6" s="108">
        <f>AH6+AI6</f>
        <v>2753746.21</v>
      </c>
      <c r="AH6" s="26">
        <v>2657365.09</v>
      </c>
      <c r="AI6" s="26">
        <v>96381.119999999995</v>
      </c>
      <c r="AJ6" s="108">
        <f>AK6+AL6</f>
        <v>2279655.84</v>
      </c>
      <c r="AK6" s="26">
        <v>1812326.39</v>
      </c>
      <c r="AL6" s="26">
        <v>467329.45</v>
      </c>
      <c r="AM6" s="108">
        <f>AG6+AJ6</f>
        <v>5033402.05</v>
      </c>
      <c r="AN6" s="26">
        <f>AH6+AK6</f>
        <v>4469691.4799999995</v>
      </c>
      <c r="AO6" s="26">
        <f>AI6+AL6</f>
        <v>563710.57000000007</v>
      </c>
      <c r="AP6" s="141">
        <v>43760.402777777781</v>
      </c>
      <c r="AQ6" s="82">
        <v>3.4999998359799225</v>
      </c>
      <c r="AR6" s="82">
        <v>20.499999967598082</v>
      </c>
    </row>
    <row r="7" spans="1:44" ht="56.25" x14ac:dyDescent="0.2">
      <c r="A7" s="221">
        <v>3</v>
      </c>
      <c r="B7" s="46" t="s">
        <v>134</v>
      </c>
      <c r="C7" s="7" t="s">
        <v>2</v>
      </c>
      <c r="D7" s="7" t="s">
        <v>57</v>
      </c>
      <c r="E7" s="11">
        <v>43733</v>
      </c>
      <c r="F7" s="7">
        <v>1982</v>
      </c>
      <c r="G7" s="7">
        <v>6</v>
      </c>
      <c r="H7" s="7" t="s">
        <v>44</v>
      </c>
      <c r="I7" s="7">
        <v>0</v>
      </c>
      <c r="J7" s="7" t="s">
        <v>45</v>
      </c>
      <c r="K7" s="7">
        <v>2</v>
      </c>
      <c r="L7" s="7" t="s">
        <v>124</v>
      </c>
      <c r="M7" s="7" t="s">
        <v>124</v>
      </c>
      <c r="N7" s="38">
        <v>77.47</v>
      </c>
      <c r="O7" s="7">
        <v>6</v>
      </c>
      <c r="P7" s="7" t="s">
        <v>47</v>
      </c>
      <c r="Q7" s="7">
        <v>9</v>
      </c>
      <c r="R7" s="7" t="s">
        <v>46</v>
      </c>
      <c r="S7" s="7">
        <v>3</v>
      </c>
      <c r="T7" s="7" t="s">
        <v>44</v>
      </c>
      <c r="U7" s="7">
        <v>0</v>
      </c>
      <c r="V7" s="7">
        <v>350</v>
      </c>
      <c r="W7" s="7">
        <v>7</v>
      </c>
      <c r="X7" s="39">
        <v>4</v>
      </c>
      <c r="Y7" s="7">
        <v>3</v>
      </c>
      <c r="Z7" s="39">
        <v>22</v>
      </c>
      <c r="AA7" s="7">
        <v>1</v>
      </c>
      <c r="AB7" s="7"/>
      <c r="AC7" s="7"/>
      <c r="AD7" s="9">
        <v>98</v>
      </c>
      <c r="AE7" s="7">
        <v>3</v>
      </c>
      <c r="AF7" s="111">
        <f>G7+I7+K7+O7+Q7+S7+U7+W7+Y7+AA7+AC7+AE7</f>
        <v>40</v>
      </c>
      <c r="AG7" s="47">
        <f>AH7+AI7</f>
        <v>988678.27</v>
      </c>
      <c r="AH7" s="28">
        <v>949131.14</v>
      </c>
      <c r="AI7" s="10">
        <v>39547.129999999997</v>
      </c>
      <c r="AJ7" s="47">
        <f>AK7+AL7</f>
        <v>236431.2</v>
      </c>
      <c r="AK7" s="28">
        <v>184416.34</v>
      </c>
      <c r="AL7" s="10">
        <v>52014.86</v>
      </c>
      <c r="AM7" s="92">
        <f>AG7+AJ7</f>
        <v>1225109.47</v>
      </c>
      <c r="AN7" s="28">
        <f>AH7+AK7</f>
        <v>1133547.48</v>
      </c>
      <c r="AO7" s="28">
        <f>AI7+AL7</f>
        <v>91561.989999999991</v>
      </c>
      <c r="AP7" s="138">
        <v>43760.378472222219</v>
      </c>
      <c r="AQ7" s="37">
        <f>AI7/AG7*100</f>
        <v>3.9999999190838893</v>
      </c>
      <c r="AR7" s="37">
        <f>AL7/AJ7*100</f>
        <v>21.999998308175908</v>
      </c>
    </row>
    <row r="8" spans="1:44" ht="93.75" x14ac:dyDescent="0.2">
      <c r="A8" s="220">
        <v>4</v>
      </c>
      <c r="B8" s="46" t="s">
        <v>141</v>
      </c>
      <c r="C8" s="7" t="s">
        <v>2</v>
      </c>
      <c r="D8" s="7" t="s">
        <v>55</v>
      </c>
      <c r="E8" s="11">
        <v>43759</v>
      </c>
      <c r="F8" s="7">
        <v>1970</v>
      </c>
      <c r="G8" s="7">
        <v>6</v>
      </c>
      <c r="H8" s="7" t="s">
        <v>44</v>
      </c>
      <c r="I8" s="7">
        <v>0</v>
      </c>
      <c r="J8" s="7" t="s">
        <v>44</v>
      </c>
      <c r="K8" s="7">
        <v>0</v>
      </c>
      <c r="L8" s="7" t="s">
        <v>45</v>
      </c>
      <c r="M8" s="7">
        <v>1</v>
      </c>
      <c r="N8" s="38">
        <v>84.9</v>
      </c>
      <c r="O8" s="7">
        <v>7</v>
      </c>
      <c r="P8" s="7" t="s">
        <v>142</v>
      </c>
      <c r="Q8" s="7">
        <v>10</v>
      </c>
      <c r="R8" s="7" t="s">
        <v>46</v>
      </c>
      <c r="S8" s="7">
        <v>3</v>
      </c>
      <c r="T8" s="7" t="s">
        <v>44</v>
      </c>
      <c r="U8" s="7">
        <v>0</v>
      </c>
      <c r="V8" s="7">
        <v>250</v>
      </c>
      <c r="W8" s="7">
        <v>7</v>
      </c>
      <c r="X8" s="39">
        <v>3.1</v>
      </c>
      <c r="Y8" s="7">
        <v>3</v>
      </c>
      <c r="Z8" s="39" t="s">
        <v>124</v>
      </c>
      <c r="AA8" s="7">
        <v>0</v>
      </c>
      <c r="AB8" s="7"/>
      <c r="AC8" s="7"/>
      <c r="AD8" s="9">
        <v>95.6</v>
      </c>
      <c r="AE8" s="7">
        <v>3</v>
      </c>
      <c r="AF8" s="111">
        <f>G8+I8+K8+M8+O8+Q8+S8+U8+W8+Y8+AA8+AC8+AE8</f>
        <v>40</v>
      </c>
      <c r="AG8" s="47">
        <f>AH8+AI8</f>
        <v>2284457.36</v>
      </c>
      <c r="AH8" s="28">
        <v>2213639.19</v>
      </c>
      <c r="AI8" s="10">
        <v>70818.17</v>
      </c>
      <c r="AJ8" s="47">
        <f>AK8+AL8</f>
        <v>0</v>
      </c>
      <c r="AK8" s="28">
        <v>0</v>
      </c>
      <c r="AL8" s="10">
        <v>0</v>
      </c>
      <c r="AM8" s="92">
        <f>AG8+AJ8</f>
        <v>2284457.36</v>
      </c>
      <c r="AN8" s="28">
        <f>AH8+AK8</f>
        <v>2213639.19</v>
      </c>
      <c r="AO8" s="28">
        <f>AI8+AL8</f>
        <v>70818.17</v>
      </c>
      <c r="AP8" s="139">
        <v>43760.381944444445</v>
      </c>
      <c r="AQ8" s="82">
        <v>3.4999990960092422</v>
      </c>
      <c r="AR8" s="82">
        <v>20.499999063739132</v>
      </c>
    </row>
    <row r="9" spans="1:44" ht="131.25" x14ac:dyDescent="0.2">
      <c r="A9" s="221">
        <v>5</v>
      </c>
      <c r="B9" s="73" t="s">
        <v>151</v>
      </c>
      <c r="C9" s="7" t="s">
        <v>2</v>
      </c>
      <c r="D9" s="7" t="s">
        <v>55</v>
      </c>
      <c r="E9" s="11">
        <v>43357</v>
      </c>
      <c r="F9" s="7">
        <v>1974</v>
      </c>
      <c r="G9" s="7">
        <v>6</v>
      </c>
      <c r="H9" s="7" t="s">
        <v>44</v>
      </c>
      <c r="I9" s="7">
        <v>0</v>
      </c>
      <c r="J9" s="7" t="s">
        <v>45</v>
      </c>
      <c r="K9" s="7">
        <v>2</v>
      </c>
      <c r="L9" s="7"/>
      <c r="M9" s="7"/>
      <c r="N9" s="38" t="s">
        <v>265</v>
      </c>
      <c r="O9" s="7">
        <v>6</v>
      </c>
      <c r="P9" s="7" t="s">
        <v>120</v>
      </c>
      <c r="Q9" s="7">
        <v>10</v>
      </c>
      <c r="R9" s="7" t="s">
        <v>46</v>
      </c>
      <c r="S9" s="7">
        <v>3</v>
      </c>
      <c r="T9" s="7" t="s">
        <v>44</v>
      </c>
      <c r="U9" s="7">
        <v>0</v>
      </c>
      <c r="V9" s="7">
        <v>205</v>
      </c>
      <c r="W9" s="7">
        <v>7</v>
      </c>
      <c r="X9" s="39">
        <v>3.1</v>
      </c>
      <c r="Y9" s="7">
        <v>3</v>
      </c>
      <c r="Z9" s="39"/>
      <c r="AA9" s="7">
        <v>0</v>
      </c>
      <c r="AB9" s="7"/>
      <c r="AC9" s="7"/>
      <c r="AD9" s="9">
        <v>95.6</v>
      </c>
      <c r="AE9" s="7">
        <v>3</v>
      </c>
      <c r="AF9" s="111">
        <f>G9+I9+K9+M9+O9+Q9+S9+U9+W9+Y9+AA9+AC9+AE9</f>
        <v>40</v>
      </c>
      <c r="AG9" s="47">
        <f>AH9+AI9</f>
        <v>586658.9800000001</v>
      </c>
      <c r="AH9" s="28">
        <v>568472.56000000006</v>
      </c>
      <c r="AI9" s="10">
        <v>18186.419999999998</v>
      </c>
      <c r="AJ9" s="47">
        <f>AK9+AL9</f>
        <v>0</v>
      </c>
      <c r="AK9" s="28">
        <v>0</v>
      </c>
      <c r="AL9" s="10">
        <v>0</v>
      </c>
      <c r="AM9" s="92">
        <f>AG9+AJ9</f>
        <v>586658.9800000001</v>
      </c>
      <c r="AN9" s="28">
        <f>AH9+AK9</f>
        <v>568472.56000000006</v>
      </c>
      <c r="AO9" s="28">
        <f>AI9+AL9</f>
        <v>18186.419999999998</v>
      </c>
      <c r="AP9" s="140">
        <v>43760.381944444445</v>
      </c>
      <c r="AQ9" s="82">
        <v>3.4999987567427242</v>
      </c>
      <c r="AR9" s="82">
        <v>20.499999906527393</v>
      </c>
    </row>
    <row r="10" spans="1:44" ht="225" x14ac:dyDescent="0.2">
      <c r="A10" s="220">
        <v>6</v>
      </c>
      <c r="B10" s="71" t="s">
        <v>92</v>
      </c>
      <c r="C10" s="31" t="s">
        <v>42</v>
      </c>
      <c r="D10" s="31" t="s">
        <v>58</v>
      </c>
      <c r="E10" s="32">
        <v>43750</v>
      </c>
      <c r="F10" s="31">
        <v>1961</v>
      </c>
      <c r="G10" s="31">
        <v>6</v>
      </c>
      <c r="H10" s="30"/>
      <c r="I10" s="30"/>
      <c r="J10" s="31" t="s">
        <v>53</v>
      </c>
      <c r="K10" s="31">
        <v>2</v>
      </c>
      <c r="L10" s="31"/>
      <c r="M10" s="31"/>
      <c r="N10" s="33">
        <v>75.400000000000006</v>
      </c>
      <c r="O10" s="30">
        <v>6</v>
      </c>
      <c r="P10" s="31" t="s">
        <v>93</v>
      </c>
      <c r="Q10" s="30">
        <v>10</v>
      </c>
      <c r="R10" s="31" t="s">
        <v>34</v>
      </c>
      <c r="S10" s="31">
        <v>3</v>
      </c>
      <c r="T10" s="31" t="s">
        <v>36</v>
      </c>
      <c r="U10" s="30"/>
      <c r="V10" s="31">
        <v>80</v>
      </c>
      <c r="W10" s="31">
        <v>3</v>
      </c>
      <c r="X10" s="76">
        <v>2</v>
      </c>
      <c r="Y10" s="31">
        <v>0</v>
      </c>
      <c r="Z10" s="76">
        <v>20.100000000000001</v>
      </c>
      <c r="AA10" s="30">
        <v>1</v>
      </c>
      <c r="AB10" s="30"/>
      <c r="AC10" s="30"/>
      <c r="AD10" s="80">
        <v>99.3</v>
      </c>
      <c r="AE10" s="31">
        <v>8</v>
      </c>
      <c r="AF10" s="112">
        <f>G10+I10+K10+M10+O10+Q10+S10+U10+W10+Y10+AA10+AC10+AE10</f>
        <v>39</v>
      </c>
      <c r="AG10" s="87">
        <f>AH10+AI10</f>
        <v>34739.780000000006</v>
      </c>
      <c r="AH10" s="88">
        <v>34044.980000000003</v>
      </c>
      <c r="AI10" s="88">
        <v>694.8</v>
      </c>
      <c r="AJ10" s="87">
        <f>AK10+AL10</f>
        <v>1783307.62</v>
      </c>
      <c r="AK10" s="88">
        <v>1424862.79</v>
      </c>
      <c r="AL10" s="88">
        <v>358444.83</v>
      </c>
      <c r="AM10" s="89">
        <f>AG10+AJ10</f>
        <v>1818047.4000000001</v>
      </c>
      <c r="AN10" s="88">
        <f>AH10+AK10</f>
        <v>1458907.77</v>
      </c>
      <c r="AO10" s="88">
        <f>AI10+AL10</f>
        <v>359139.63</v>
      </c>
      <c r="AP10" s="142">
        <v>43759.715277777781</v>
      </c>
      <c r="AQ10" s="37">
        <f>AI10/AG10*100</f>
        <v>2.000012665595464</v>
      </c>
      <c r="AR10" s="37">
        <f>AL10/AJ10*100</f>
        <v>20.099999909157567</v>
      </c>
    </row>
    <row r="11" spans="1:44" ht="318.75" x14ac:dyDescent="0.2">
      <c r="A11" s="221">
        <v>7</v>
      </c>
      <c r="B11" s="71" t="s">
        <v>83</v>
      </c>
      <c r="C11" s="31" t="s">
        <v>42</v>
      </c>
      <c r="D11" s="31" t="s">
        <v>43</v>
      </c>
      <c r="E11" s="32">
        <v>43759</v>
      </c>
      <c r="F11" s="31" t="s">
        <v>84</v>
      </c>
      <c r="G11" s="31">
        <v>6</v>
      </c>
      <c r="H11" s="30" t="s">
        <v>45</v>
      </c>
      <c r="I11" s="30">
        <v>2</v>
      </c>
      <c r="J11" s="31" t="s">
        <v>53</v>
      </c>
      <c r="K11" s="31">
        <v>2</v>
      </c>
      <c r="L11" s="31"/>
      <c r="M11" s="31"/>
      <c r="N11" s="33" t="s">
        <v>85</v>
      </c>
      <c r="O11" s="30">
        <v>6</v>
      </c>
      <c r="P11" s="31" t="s">
        <v>86</v>
      </c>
      <c r="Q11" s="30">
        <v>9</v>
      </c>
      <c r="R11" s="31" t="s">
        <v>34</v>
      </c>
      <c r="S11" s="31">
        <v>3</v>
      </c>
      <c r="T11" s="31" t="s">
        <v>36</v>
      </c>
      <c r="U11" s="30"/>
      <c r="V11" s="31">
        <v>120</v>
      </c>
      <c r="W11" s="31">
        <v>4</v>
      </c>
      <c r="X11" s="76">
        <v>3.5</v>
      </c>
      <c r="Y11" s="31">
        <v>3</v>
      </c>
      <c r="Z11" s="76">
        <v>20.5</v>
      </c>
      <c r="AA11" s="30">
        <v>1</v>
      </c>
      <c r="AB11" s="30"/>
      <c r="AC11" s="30"/>
      <c r="AD11" s="80" t="s">
        <v>87</v>
      </c>
      <c r="AE11" s="31">
        <v>3</v>
      </c>
      <c r="AF11" s="112">
        <f>G11+I11+K11+M11+O11+Q11+S11+U11+W11+Y11+AA11+AC11+AE11</f>
        <v>39</v>
      </c>
      <c r="AG11" s="87">
        <f>AH11+AI11</f>
        <v>2227097.66</v>
      </c>
      <c r="AH11" s="88">
        <v>2149149.2400000002</v>
      </c>
      <c r="AI11" s="88">
        <v>77948.42</v>
      </c>
      <c r="AJ11" s="87">
        <f>AK11+AL11</f>
        <v>2516675.02</v>
      </c>
      <c r="AK11" s="88">
        <v>2000756.64</v>
      </c>
      <c r="AL11" s="88">
        <v>515918.38</v>
      </c>
      <c r="AM11" s="89">
        <f>AG11+AJ11</f>
        <v>4743772.68</v>
      </c>
      <c r="AN11" s="88">
        <f>AH11+AK11</f>
        <v>4149905.88</v>
      </c>
      <c r="AO11" s="88">
        <f>AI11+AL11</f>
        <v>593866.80000000005</v>
      </c>
      <c r="AP11" s="142">
        <v>43761.604166666664</v>
      </c>
      <c r="AQ11" s="82">
        <v>3.4999989554630941</v>
      </c>
      <c r="AR11" s="82">
        <v>20.499999449666827</v>
      </c>
    </row>
    <row r="12" spans="1:44" ht="168.75" x14ac:dyDescent="0.2">
      <c r="A12" s="221">
        <v>8</v>
      </c>
      <c r="B12" s="71" t="s">
        <v>89</v>
      </c>
      <c r="C12" s="31" t="s">
        <v>42</v>
      </c>
      <c r="D12" s="31" t="s">
        <v>90</v>
      </c>
      <c r="E12" s="32">
        <v>43282</v>
      </c>
      <c r="F12" s="31">
        <v>1959</v>
      </c>
      <c r="G12" s="31">
        <v>6</v>
      </c>
      <c r="H12" s="31"/>
      <c r="I12" s="31"/>
      <c r="J12" s="31" t="s">
        <v>53</v>
      </c>
      <c r="K12" s="31">
        <v>2</v>
      </c>
      <c r="L12" s="31"/>
      <c r="M12" s="31"/>
      <c r="N12" s="33">
        <v>93.14</v>
      </c>
      <c r="O12" s="31">
        <v>8</v>
      </c>
      <c r="P12" s="31" t="s">
        <v>81</v>
      </c>
      <c r="Q12" s="30">
        <v>10</v>
      </c>
      <c r="R12" s="31" t="s">
        <v>34</v>
      </c>
      <c r="S12" s="31">
        <v>3</v>
      </c>
      <c r="T12" s="31"/>
      <c r="U12" s="31"/>
      <c r="V12" s="31">
        <v>60</v>
      </c>
      <c r="W12" s="31">
        <v>3</v>
      </c>
      <c r="X12" s="76">
        <v>3.5</v>
      </c>
      <c r="Y12" s="31">
        <v>3</v>
      </c>
      <c r="Z12" s="76">
        <v>20.5</v>
      </c>
      <c r="AA12" s="31">
        <v>1</v>
      </c>
      <c r="AB12" s="31"/>
      <c r="AC12" s="31"/>
      <c r="AD12" s="80">
        <v>97.5</v>
      </c>
      <c r="AE12" s="31">
        <v>3</v>
      </c>
      <c r="AF12" s="112">
        <f>G12+I12+K12+M12+O12+Q12+S12+U12+W12+Y12+AA12+AC12+AE12</f>
        <v>39</v>
      </c>
      <c r="AG12" s="87">
        <f>AH12+AI12</f>
        <v>1201439.8799999999</v>
      </c>
      <c r="AH12" s="90">
        <v>1159389.48</v>
      </c>
      <c r="AI12" s="91">
        <v>42050.400000000001</v>
      </c>
      <c r="AJ12" s="87">
        <f>AK12+AL12</f>
        <v>807979.74</v>
      </c>
      <c r="AK12" s="91">
        <v>642343.89</v>
      </c>
      <c r="AL12" s="91">
        <v>165635.85</v>
      </c>
      <c r="AM12" s="89">
        <f>AG12+AJ12</f>
        <v>2009419.6199999999</v>
      </c>
      <c r="AN12" s="88">
        <f>AH12+AK12</f>
        <v>1801733.37</v>
      </c>
      <c r="AO12" s="88">
        <f>AI12+AL12</f>
        <v>207686.25</v>
      </c>
      <c r="AP12" s="142">
        <v>43762.729166666664</v>
      </c>
      <c r="AQ12" s="82">
        <v>3.4999998710482081</v>
      </c>
      <c r="AR12" s="82">
        <v>20.49999991450979</v>
      </c>
    </row>
    <row r="13" spans="1:44" ht="150" x14ac:dyDescent="0.2">
      <c r="A13" s="220">
        <v>9</v>
      </c>
      <c r="B13" s="29" t="s">
        <v>175</v>
      </c>
      <c r="C13" s="19" t="s">
        <v>173</v>
      </c>
      <c r="D13" s="48" t="s">
        <v>54</v>
      </c>
      <c r="E13" s="20">
        <v>43399</v>
      </c>
      <c r="F13" s="19">
        <v>1974</v>
      </c>
      <c r="G13" s="19">
        <v>6</v>
      </c>
      <c r="H13" s="19" t="s">
        <v>29</v>
      </c>
      <c r="I13" s="19">
        <v>0</v>
      </c>
      <c r="J13" s="19" t="s">
        <v>38</v>
      </c>
      <c r="K13" s="19">
        <v>2</v>
      </c>
      <c r="L13" s="19" t="s">
        <v>29</v>
      </c>
      <c r="M13" s="19">
        <v>0</v>
      </c>
      <c r="N13" s="24">
        <v>76.19</v>
      </c>
      <c r="O13" s="19">
        <v>6</v>
      </c>
      <c r="P13" s="50" t="s">
        <v>176</v>
      </c>
      <c r="Q13" s="19">
        <v>10</v>
      </c>
      <c r="R13" s="19" t="s">
        <v>177</v>
      </c>
      <c r="S13" s="19">
        <v>3</v>
      </c>
      <c r="T13" s="19" t="s">
        <v>36</v>
      </c>
      <c r="U13" s="19">
        <v>0</v>
      </c>
      <c r="V13" s="19">
        <v>115</v>
      </c>
      <c r="W13" s="19">
        <v>4</v>
      </c>
      <c r="X13" s="21">
        <v>3.5</v>
      </c>
      <c r="Y13" s="19">
        <v>3</v>
      </c>
      <c r="Z13" s="21">
        <v>20.5</v>
      </c>
      <c r="AA13" s="19">
        <v>1</v>
      </c>
      <c r="AB13" s="19" t="s">
        <v>29</v>
      </c>
      <c r="AC13" s="19">
        <v>0</v>
      </c>
      <c r="AD13" s="22">
        <v>95.76</v>
      </c>
      <c r="AE13" s="49">
        <v>3</v>
      </c>
      <c r="AF13" s="84">
        <f>G13+I13+K13+M13+O13+Q13+S13+U13+W13+Y13+AA13+AC13+AE13</f>
        <v>38</v>
      </c>
      <c r="AG13" s="51">
        <f>AH13+AI13</f>
        <v>1827164.8</v>
      </c>
      <c r="AH13" s="27">
        <v>1763214.03</v>
      </c>
      <c r="AI13" s="27">
        <v>63950.77</v>
      </c>
      <c r="AJ13" s="51">
        <f>AK13+AL13</f>
        <v>601713.64</v>
      </c>
      <c r="AK13" s="27">
        <v>478362.34</v>
      </c>
      <c r="AL13" s="27">
        <v>123351.3</v>
      </c>
      <c r="AM13" s="51">
        <f>AN13+AO13</f>
        <v>2428878.44</v>
      </c>
      <c r="AN13" s="27">
        <f>AH13+AK13</f>
        <v>2241576.37</v>
      </c>
      <c r="AO13" s="27">
        <f>AI13+AL13</f>
        <v>187302.07</v>
      </c>
      <c r="AP13" s="106">
        <v>43756.375</v>
      </c>
      <c r="AQ13" s="37">
        <f>AI13/AG13*100</f>
        <v>3.5000001094592013</v>
      </c>
      <c r="AR13" s="37">
        <f>AL13/AJ13*100</f>
        <v>20.500000631529641</v>
      </c>
    </row>
    <row r="14" spans="1:44" ht="112.5" x14ac:dyDescent="0.2">
      <c r="A14" s="221">
        <v>10</v>
      </c>
      <c r="B14" s="18" t="s">
        <v>259</v>
      </c>
      <c r="C14" s="17" t="s">
        <v>56</v>
      </c>
      <c r="D14" s="17" t="s">
        <v>28</v>
      </c>
      <c r="E14" s="63">
        <v>43760</v>
      </c>
      <c r="F14" s="64">
        <v>1978</v>
      </c>
      <c r="G14" s="64">
        <v>6</v>
      </c>
      <c r="H14" s="64" t="s">
        <v>44</v>
      </c>
      <c r="I14" s="64">
        <v>0</v>
      </c>
      <c r="J14" s="64" t="s">
        <v>45</v>
      </c>
      <c r="K14" s="64">
        <v>2</v>
      </c>
      <c r="L14" s="64"/>
      <c r="M14" s="64"/>
      <c r="N14" s="66">
        <v>75.099999999999994</v>
      </c>
      <c r="O14" s="64">
        <v>6</v>
      </c>
      <c r="P14" s="65" t="s">
        <v>257</v>
      </c>
      <c r="Q14" s="64">
        <v>10</v>
      </c>
      <c r="R14" s="64" t="s">
        <v>46</v>
      </c>
      <c r="S14" s="64">
        <v>3</v>
      </c>
      <c r="T14" s="64"/>
      <c r="U14" s="64"/>
      <c r="V14" s="64">
        <v>172</v>
      </c>
      <c r="W14" s="64">
        <v>5</v>
      </c>
      <c r="X14" s="79">
        <v>3.5</v>
      </c>
      <c r="Y14" s="64">
        <v>3</v>
      </c>
      <c r="Z14" s="79">
        <v>0</v>
      </c>
      <c r="AA14" s="64">
        <v>0</v>
      </c>
      <c r="AB14" s="64"/>
      <c r="AC14" s="64"/>
      <c r="AD14" s="81">
        <v>105.1</v>
      </c>
      <c r="AE14" s="67">
        <v>3</v>
      </c>
      <c r="AF14" s="146">
        <f>G14+I14+K14+M14+O14+Q14+S14+U14+W14+Y14+AA14+AC14+AE14</f>
        <v>38</v>
      </c>
      <c r="AG14" s="108">
        <f>AH14+AI14</f>
        <v>1541357.04</v>
      </c>
      <c r="AH14" s="26">
        <v>1487410.04</v>
      </c>
      <c r="AI14" s="26">
        <v>53947</v>
      </c>
      <c r="AJ14" s="108">
        <f>AK14+AL14</f>
        <v>0</v>
      </c>
      <c r="AK14" s="26">
        <v>0</v>
      </c>
      <c r="AL14" s="26">
        <v>0</v>
      </c>
      <c r="AM14" s="108">
        <f>AG14+AJ14</f>
        <v>1541357.04</v>
      </c>
      <c r="AN14" s="26">
        <f>AH14+AK14</f>
        <v>1487410.04</v>
      </c>
      <c r="AO14" s="26">
        <f>AI14+AL14</f>
        <v>53947</v>
      </c>
      <c r="AP14" s="141">
        <v>43760.385416666664</v>
      </c>
      <c r="AQ14" s="22">
        <v>3.4999998415519049</v>
      </c>
      <c r="AR14" s="22">
        <v>20.50000015258858</v>
      </c>
    </row>
    <row r="15" spans="1:44" ht="131.25" x14ac:dyDescent="0.2">
      <c r="A15" s="220">
        <v>11</v>
      </c>
      <c r="B15" s="72" t="s">
        <v>132</v>
      </c>
      <c r="C15" s="7" t="s">
        <v>2</v>
      </c>
      <c r="D15" s="7" t="s">
        <v>28</v>
      </c>
      <c r="E15" s="11">
        <v>43754</v>
      </c>
      <c r="F15" s="7">
        <v>1992</v>
      </c>
      <c r="G15" s="7">
        <v>5</v>
      </c>
      <c r="H15" s="7" t="s">
        <v>44</v>
      </c>
      <c r="I15" s="7">
        <v>0</v>
      </c>
      <c r="J15" s="7" t="s">
        <v>45</v>
      </c>
      <c r="K15" s="7">
        <v>2</v>
      </c>
      <c r="L15" s="7"/>
      <c r="M15" s="7"/>
      <c r="N15" s="38">
        <v>72.98</v>
      </c>
      <c r="O15" s="7">
        <v>6</v>
      </c>
      <c r="P15" s="7" t="s">
        <v>120</v>
      </c>
      <c r="Q15" s="7">
        <v>8</v>
      </c>
      <c r="R15" s="7" t="s">
        <v>46</v>
      </c>
      <c r="S15" s="7">
        <v>3</v>
      </c>
      <c r="T15" s="7" t="s">
        <v>44</v>
      </c>
      <c r="U15" s="7">
        <v>0</v>
      </c>
      <c r="V15" s="7">
        <v>230</v>
      </c>
      <c r="W15" s="7">
        <v>7</v>
      </c>
      <c r="X15" s="39">
        <v>3.5</v>
      </c>
      <c r="Y15" s="7">
        <v>3</v>
      </c>
      <c r="Z15" s="39">
        <v>20.5</v>
      </c>
      <c r="AA15" s="7">
        <v>1</v>
      </c>
      <c r="AB15" s="7"/>
      <c r="AC15" s="7"/>
      <c r="AD15" s="9">
        <v>99.9</v>
      </c>
      <c r="AE15" s="7">
        <v>3</v>
      </c>
      <c r="AF15" s="111">
        <f>G15+I15+K15+M15+O15+Q15+S15+U15+W15+Y15+AA15+AC15+AE15</f>
        <v>38</v>
      </c>
      <c r="AG15" s="47">
        <f>AH15+AI15</f>
        <v>546088.53999999992</v>
      </c>
      <c r="AH15" s="28">
        <v>526975.44999999995</v>
      </c>
      <c r="AI15" s="10">
        <v>19113.09</v>
      </c>
      <c r="AJ15" s="47">
        <f>AK15+AL15</f>
        <v>913807.22</v>
      </c>
      <c r="AK15" s="28">
        <v>726476.74</v>
      </c>
      <c r="AL15" s="10">
        <v>187330.48</v>
      </c>
      <c r="AM15" s="92">
        <f>AG15+AJ15</f>
        <v>1459895.7599999998</v>
      </c>
      <c r="AN15" s="28">
        <f>AH15+AK15</f>
        <v>1253452.19</v>
      </c>
      <c r="AO15" s="28">
        <f>AI15+AL15</f>
        <v>206443.57</v>
      </c>
      <c r="AP15" s="138">
        <v>43760.385416666664</v>
      </c>
      <c r="AQ15" s="82">
        <v>3.0999996428035761</v>
      </c>
      <c r="AR15" s="82">
        <v>0</v>
      </c>
    </row>
    <row r="16" spans="1:44" ht="112.5" x14ac:dyDescent="0.2">
      <c r="A16" s="221">
        <v>12</v>
      </c>
      <c r="B16" s="18" t="s">
        <v>258</v>
      </c>
      <c r="C16" s="17" t="s">
        <v>56</v>
      </c>
      <c r="D16" s="17" t="s">
        <v>28</v>
      </c>
      <c r="E16" s="63">
        <v>43759</v>
      </c>
      <c r="F16" s="64">
        <v>1973</v>
      </c>
      <c r="G16" s="64">
        <v>6</v>
      </c>
      <c r="H16" s="64" t="s">
        <v>44</v>
      </c>
      <c r="I16" s="64">
        <v>0</v>
      </c>
      <c r="J16" s="64" t="s">
        <v>45</v>
      </c>
      <c r="K16" s="64">
        <v>2</v>
      </c>
      <c r="L16" s="64"/>
      <c r="M16" s="64"/>
      <c r="N16" s="66">
        <v>78.14</v>
      </c>
      <c r="O16" s="64">
        <v>6</v>
      </c>
      <c r="P16" s="65" t="s">
        <v>257</v>
      </c>
      <c r="Q16" s="64">
        <v>10</v>
      </c>
      <c r="R16" s="64" t="s">
        <v>46</v>
      </c>
      <c r="S16" s="64">
        <v>3</v>
      </c>
      <c r="T16" s="64"/>
      <c r="U16" s="64"/>
      <c r="V16" s="64">
        <v>354</v>
      </c>
      <c r="W16" s="64">
        <v>7</v>
      </c>
      <c r="X16" s="79">
        <v>0</v>
      </c>
      <c r="Y16" s="64">
        <v>0</v>
      </c>
      <c r="Z16" s="79">
        <v>20.5</v>
      </c>
      <c r="AA16" s="64">
        <v>1</v>
      </c>
      <c r="AB16" s="64"/>
      <c r="AC16" s="64"/>
      <c r="AD16" s="81">
        <v>95.6</v>
      </c>
      <c r="AE16" s="64">
        <v>3</v>
      </c>
      <c r="AF16" s="146">
        <f>G16+I16+K16+M16+O16+Q16+S16+U16+W16+Y16+AA16+AC16+AE16</f>
        <v>38</v>
      </c>
      <c r="AG16" s="108">
        <f>AH16+AI16</f>
        <v>0</v>
      </c>
      <c r="AH16" s="26">
        <v>0</v>
      </c>
      <c r="AI16" s="26">
        <v>0</v>
      </c>
      <c r="AJ16" s="108">
        <f>AK16+AL16</f>
        <v>2202575.5</v>
      </c>
      <c r="AK16" s="26">
        <v>1751047.52</v>
      </c>
      <c r="AL16" s="26">
        <v>451527.98</v>
      </c>
      <c r="AM16" s="108">
        <f>AG16+AJ16</f>
        <v>2202575.5</v>
      </c>
      <c r="AN16" s="26">
        <f>AH16+AK16</f>
        <v>1751047.52</v>
      </c>
      <c r="AO16" s="26">
        <f>AI16+AL16</f>
        <v>451527.98</v>
      </c>
      <c r="AP16" s="141">
        <v>43760.395833333336</v>
      </c>
      <c r="AQ16" s="22">
        <v>2.0000000411952565</v>
      </c>
      <c r="AR16" s="22">
        <v>19.999999664283592</v>
      </c>
    </row>
    <row r="17" spans="1:44" ht="318.75" x14ac:dyDescent="0.2">
      <c r="A17" s="221">
        <v>13</v>
      </c>
      <c r="B17" s="71" t="s">
        <v>108</v>
      </c>
      <c r="C17" s="31" t="s">
        <v>42</v>
      </c>
      <c r="D17" s="31" t="s">
        <v>43</v>
      </c>
      <c r="E17" s="32">
        <v>43759</v>
      </c>
      <c r="F17" s="31">
        <v>1965</v>
      </c>
      <c r="G17" s="31">
        <v>6</v>
      </c>
      <c r="H17" s="30" t="s">
        <v>45</v>
      </c>
      <c r="I17" s="30">
        <v>2</v>
      </c>
      <c r="J17" s="31" t="s">
        <v>53</v>
      </c>
      <c r="K17" s="31">
        <v>2</v>
      </c>
      <c r="L17" s="31"/>
      <c r="M17" s="31"/>
      <c r="N17" s="33">
        <v>67</v>
      </c>
      <c r="O17" s="30">
        <v>5</v>
      </c>
      <c r="P17" s="31" t="s">
        <v>86</v>
      </c>
      <c r="Q17" s="30">
        <v>10</v>
      </c>
      <c r="R17" s="31" t="s">
        <v>34</v>
      </c>
      <c r="S17" s="31">
        <v>3</v>
      </c>
      <c r="T17" s="31" t="s">
        <v>36</v>
      </c>
      <c r="U17" s="30"/>
      <c r="V17" s="31">
        <v>80</v>
      </c>
      <c r="W17" s="31">
        <v>3</v>
      </c>
      <c r="X17" s="76">
        <v>3.5</v>
      </c>
      <c r="Y17" s="31">
        <v>3</v>
      </c>
      <c r="Z17" s="76">
        <v>20.5</v>
      </c>
      <c r="AA17" s="30">
        <v>1</v>
      </c>
      <c r="AB17" s="30"/>
      <c r="AC17" s="30"/>
      <c r="AD17" s="80">
        <v>95.4</v>
      </c>
      <c r="AE17" s="31">
        <v>3</v>
      </c>
      <c r="AF17" s="112">
        <f>G17+I17+K17+M17+O17+Q17+S17+U17+W17+Y17+AA17+AC17+AE17</f>
        <v>38</v>
      </c>
      <c r="AG17" s="87">
        <f>AH17+AI17</f>
        <v>1056692.17</v>
      </c>
      <c r="AH17" s="88">
        <v>1019707.94</v>
      </c>
      <c r="AI17" s="88">
        <v>36984.230000000003</v>
      </c>
      <c r="AJ17" s="87">
        <f>AK17+AL17</f>
        <v>644841.38</v>
      </c>
      <c r="AK17" s="88">
        <v>512648.9</v>
      </c>
      <c r="AL17" s="88">
        <v>132192.48000000001</v>
      </c>
      <c r="AM17" s="89">
        <f>AG17+AJ17</f>
        <v>1701533.5499999998</v>
      </c>
      <c r="AN17" s="88">
        <f>AH17+AK17</f>
        <v>1532356.8399999999</v>
      </c>
      <c r="AO17" s="88">
        <f>AI17+AL17</f>
        <v>169176.71000000002</v>
      </c>
      <c r="AP17" s="142">
        <v>43761.604166666664</v>
      </c>
      <c r="AQ17" s="81">
        <f>AI17/AG17*100</f>
        <v>3.5000003832715074</v>
      </c>
      <c r="AR17" s="81">
        <f>AL17/AJ17*100</f>
        <v>20.499999550277</v>
      </c>
    </row>
    <row r="18" spans="1:44" ht="168.75" x14ac:dyDescent="0.2">
      <c r="A18" s="220">
        <v>14</v>
      </c>
      <c r="B18" s="71" t="s">
        <v>94</v>
      </c>
      <c r="C18" s="31" t="s">
        <v>42</v>
      </c>
      <c r="D18" s="31" t="s">
        <v>28</v>
      </c>
      <c r="E18" s="32">
        <v>43756</v>
      </c>
      <c r="F18" s="31">
        <v>1974</v>
      </c>
      <c r="G18" s="31">
        <v>6</v>
      </c>
      <c r="H18" s="30"/>
      <c r="I18" s="30"/>
      <c r="J18" s="31" t="s">
        <v>53</v>
      </c>
      <c r="K18" s="31">
        <v>2</v>
      </c>
      <c r="L18" s="31"/>
      <c r="M18" s="31"/>
      <c r="N18" s="33">
        <v>81.81</v>
      </c>
      <c r="O18" s="30">
        <v>7</v>
      </c>
      <c r="P18" s="31" t="s">
        <v>81</v>
      </c>
      <c r="Q18" s="30">
        <v>10</v>
      </c>
      <c r="R18" s="31" t="s">
        <v>34</v>
      </c>
      <c r="S18" s="31">
        <v>3</v>
      </c>
      <c r="T18" s="31"/>
      <c r="U18" s="30"/>
      <c r="V18" s="31">
        <v>66</v>
      </c>
      <c r="W18" s="31">
        <v>3</v>
      </c>
      <c r="X18" s="76">
        <v>3.5</v>
      </c>
      <c r="Y18" s="31">
        <v>3</v>
      </c>
      <c r="Z18" s="76">
        <v>20.5</v>
      </c>
      <c r="AA18" s="30">
        <v>1</v>
      </c>
      <c r="AB18" s="30"/>
      <c r="AC18" s="30"/>
      <c r="AD18" s="80">
        <v>97</v>
      </c>
      <c r="AE18" s="31">
        <v>3</v>
      </c>
      <c r="AF18" s="112">
        <f>G18+I18+K18+M18+O18+Q18+S18+U18+W18+Y18+AA18+AC18+AE18</f>
        <v>38</v>
      </c>
      <c r="AG18" s="87">
        <f>AH18+AI18</f>
        <v>1102701.9400000002</v>
      </c>
      <c r="AH18" s="88">
        <v>1064107.3700000001</v>
      </c>
      <c r="AI18" s="88">
        <v>38594.57</v>
      </c>
      <c r="AJ18" s="87">
        <f>AK18+AL18</f>
        <v>633836.82000000007</v>
      </c>
      <c r="AK18" s="88">
        <v>503900.27</v>
      </c>
      <c r="AL18" s="88">
        <v>129936.55</v>
      </c>
      <c r="AM18" s="89">
        <f>AG18+AJ18</f>
        <v>1736538.7600000002</v>
      </c>
      <c r="AN18" s="88">
        <f>AH18+AK18</f>
        <v>1568007.6400000001</v>
      </c>
      <c r="AO18" s="88">
        <f>AI18+AL18</f>
        <v>168531.12</v>
      </c>
      <c r="AP18" s="142">
        <v>43762.6875</v>
      </c>
      <c r="AQ18" s="81">
        <f>AI18/AG18*100</f>
        <v>3.5000001904413076</v>
      </c>
      <c r="AR18" s="81">
        <f>AL18/AJ18*100</f>
        <v>20.500000299761695</v>
      </c>
    </row>
    <row r="19" spans="1:44" ht="168.75" x14ac:dyDescent="0.2">
      <c r="A19" s="221">
        <v>15</v>
      </c>
      <c r="B19" s="70" t="s">
        <v>95</v>
      </c>
      <c r="C19" s="31" t="s">
        <v>42</v>
      </c>
      <c r="D19" s="31" t="s">
        <v>28</v>
      </c>
      <c r="E19" s="36">
        <v>43758</v>
      </c>
      <c r="F19" s="31">
        <v>1962</v>
      </c>
      <c r="G19" s="30">
        <v>6</v>
      </c>
      <c r="H19" s="30" t="s">
        <v>45</v>
      </c>
      <c r="I19" s="30">
        <v>2</v>
      </c>
      <c r="J19" s="31" t="s">
        <v>53</v>
      </c>
      <c r="K19" s="31">
        <v>2</v>
      </c>
      <c r="L19" s="30"/>
      <c r="M19" s="30"/>
      <c r="N19" s="33">
        <v>70.42</v>
      </c>
      <c r="O19" s="30">
        <v>6</v>
      </c>
      <c r="P19" s="31" t="s">
        <v>81</v>
      </c>
      <c r="Q19" s="30">
        <v>10</v>
      </c>
      <c r="R19" s="31" t="s">
        <v>34</v>
      </c>
      <c r="S19" s="31">
        <v>3</v>
      </c>
      <c r="T19" s="30"/>
      <c r="U19" s="30"/>
      <c r="V19" s="31">
        <v>48</v>
      </c>
      <c r="W19" s="30">
        <v>2</v>
      </c>
      <c r="X19" s="76">
        <v>3.5</v>
      </c>
      <c r="Y19" s="31">
        <v>3</v>
      </c>
      <c r="Z19" s="76">
        <v>20.5</v>
      </c>
      <c r="AA19" s="30">
        <v>1</v>
      </c>
      <c r="AB19" s="30"/>
      <c r="AC19" s="30"/>
      <c r="AD19" s="80">
        <v>96.1</v>
      </c>
      <c r="AE19" s="30">
        <v>3</v>
      </c>
      <c r="AF19" s="112">
        <f>G19+I19+K19+M19+O19+Q19+S19+U19+W19+Y19+AA19+AC19+AE19</f>
        <v>38</v>
      </c>
      <c r="AG19" s="87">
        <f>AH19+AI19</f>
        <v>796422.54</v>
      </c>
      <c r="AH19" s="88">
        <v>768547.75</v>
      </c>
      <c r="AI19" s="88">
        <v>27874.79</v>
      </c>
      <c r="AJ19" s="87">
        <f>AK19+AL19</f>
        <v>664747.73</v>
      </c>
      <c r="AK19" s="88">
        <v>528474.43999999994</v>
      </c>
      <c r="AL19" s="88">
        <v>136273.29</v>
      </c>
      <c r="AM19" s="89">
        <f>AG19+AJ19</f>
        <v>1461170.27</v>
      </c>
      <c r="AN19" s="88">
        <f>AH19+AK19</f>
        <v>1297022.19</v>
      </c>
      <c r="AO19" s="88">
        <f>AI19+AL19</f>
        <v>164148.08000000002</v>
      </c>
      <c r="AP19" s="142">
        <v>43762.6875</v>
      </c>
      <c r="AQ19" s="81">
        <f>AI19/AG19*100</f>
        <v>3.5000001381176378</v>
      </c>
      <c r="AR19" s="81">
        <f>AL19/AJ19*100</f>
        <v>20.50000080481659</v>
      </c>
    </row>
    <row r="20" spans="1:44" ht="93.75" x14ac:dyDescent="0.2">
      <c r="A20" s="220">
        <v>16</v>
      </c>
      <c r="B20" s="18" t="s">
        <v>254</v>
      </c>
      <c r="C20" s="17" t="s">
        <v>56</v>
      </c>
      <c r="D20" s="68" t="s">
        <v>37</v>
      </c>
      <c r="E20" s="63">
        <v>43753</v>
      </c>
      <c r="F20" s="17">
        <v>1988</v>
      </c>
      <c r="G20" s="64">
        <v>5</v>
      </c>
      <c r="H20" s="64" t="s">
        <v>44</v>
      </c>
      <c r="I20" s="64">
        <v>0</v>
      </c>
      <c r="J20" s="64" t="s">
        <v>45</v>
      </c>
      <c r="K20" s="64">
        <v>2</v>
      </c>
      <c r="L20" s="64"/>
      <c r="M20" s="64"/>
      <c r="N20" s="66">
        <v>68.2</v>
      </c>
      <c r="O20" s="64">
        <v>5</v>
      </c>
      <c r="P20" s="65" t="s">
        <v>255</v>
      </c>
      <c r="Q20" s="64">
        <v>10</v>
      </c>
      <c r="R20" s="64" t="s">
        <v>46</v>
      </c>
      <c r="S20" s="64">
        <v>3</v>
      </c>
      <c r="T20" s="64"/>
      <c r="U20" s="64"/>
      <c r="V20" s="64">
        <v>152</v>
      </c>
      <c r="W20" s="64">
        <v>5</v>
      </c>
      <c r="X20" s="79">
        <v>3.1</v>
      </c>
      <c r="Y20" s="64">
        <v>3</v>
      </c>
      <c r="Z20" s="79">
        <v>20.100000000000001</v>
      </c>
      <c r="AA20" s="64">
        <v>1</v>
      </c>
      <c r="AB20" s="64"/>
      <c r="AC20" s="66"/>
      <c r="AD20" s="81">
        <v>98.7</v>
      </c>
      <c r="AE20" s="64">
        <v>3</v>
      </c>
      <c r="AF20" s="146">
        <f>G20+I20+K20+M20+O20+Q20+S20+U20+W20+Y20+AA20+AC20+AE20</f>
        <v>37</v>
      </c>
      <c r="AG20" s="108">
        <f>AH20+AI20</f>
        <v>1183254.53</v>
      </c>
      <c r="AH20" s="26">
        <v>1146573.53</v>
      </c>
      <c r="AI20" s="26">
        <v>36681</v>
      </c>
      <c r="AJ20" s="108">
        <f>AK20+AL20</f>
        <v>270942.84999999998</v>
      </c>
      <c r="AK20" s="26">
        <v>216483.34</v>
      </c>
      <c r="AL20" s="26">
        <v>54459.51</v>
      </c>
      <c r="AM20" s="108">
        <f>AG20+AJ20</f>
        <v>1454197.38</v>
      </c>
      <c r="AN20" s="26">
        <f>AH20+AK20</f>
        <v>1363056.87</v>
      </c>
      <c r="AO20" s="26">
        <f>AI20+AL20</f>
        <v>91140.510000000009</v>
      </c>
      <c r="AP20" s="141">
        <v>43759.375</v>
      </c>
      <c r="AQ20" s="37">
        <f>AI20/AG20*100</f>
        <v>3.1000092600532869</v>
      </c>
      <c r="AR20" s="37">
        <f>AL20/AJ20*100</f>
        <v>20.099998948117658</v>
      </c>
    </row>
    <row r="21" spans="1:44" ht="131.25" x14ac:dyDescent="0.2">
      <c r="A21" s="221">
        <v>17</v>
      </c>
      <c r="B21" s="73" t="s">
        <v>150</v>
      </c>
      <c r="C21" s="7" t="s">
        <v>2</v>
      </c>
      <c r="D21" s="7" t="s">
        <v>55</v>
      </c>
      <c r="E21" s="11">
        <v>43759</v>
      </c>
      <c r="F21" s="7">
        <v>1979</v>
      </c>
      <c r="G21" s="7">
        <v>6</v>
      </c>
      <c r="H21" s="7" t="s">
        <v>44</v>
      </c>
      <c r="I21" s="7">
        <v>0</v>
      </c>
      <c r="J21" s="7" t="s">
        <v>45</v>
      </c>
      <c r="K21" s="7">
        <v>2</v>
      </c>
      <c r="L21" s="7"/>
      <c r="M21" s="7"/>
      <c r="N21" s="38">
        <v>70.5</v>
      </c>
      <c r="O21" s="7">
        <v>6</v>
      </c>
      <c r="P21" s="7" t="s">
        <v>120</v>
      </c>
      <c r="Q21" s="7">
        <v>10</v>
      </c>
      <c r="R21" s="7" t="s">
        <v>46</v>
      </c>
      <c r="S21" s="7">
        <v>3</v>
      </c>
      <c r="T21" s="7" t="s">
        <v>44</v>
      </c>
      <c r="U21" s="7">
        <v>0</v>
      </c>
      <c r="V21" s="7">
        <v>215</v>
      </c>
      <c r="W21" s="7">
        <v>7</v>
      </c>
      <c r="X21" s="39">
        <v>2.1</v>
      </c>
      <c r="Y21" s="7">
        <v>0</v>
      </c>
      <c r="Z21" s="39" t="s">
        <v>124</v>
      </c>
      <c r="AA21" s="7">
        <v>0</v>
      </c>
      <c r="AB21" s="7"/>
      <c r="AC21" s="7"/>
      <c r="AD21" s="9">
        <v>96.8</v>
      </c>
      <c r="AE21" s="7">
        <v>3</v>
      </c>
      <c r="AF21" s="111">
        <f>G21+I21+K21+M21+O21+Q21+S21+U21+W21+Y21+AA21+AC21+AE21</f>
        <v>37</v>
      </c>
      <c r="AG21" s="47">
        <f>AH21+AI21</f>
        <v>3200919.43</v>
      </c>
      <c r="AH21" s="28">
        <v>3133700.12</v>
      </c>
      <c r="AI21" s="10">
        <v>67219.31</v>
      </c>
      <c r="AJ21" s="47">
        <f>AK21+AL21</f>
        <v>0</v>
      </c>
      <c r="AK21" s="28">
        <v>0</v>
      </c>
      <c r="AL21" s="28">
        <v>0</v>
      </c>
      <c r="AM21" s="92">
        <f>AG21+AJ21</f>
        <v>3200919.43</v>
      </c>
      <c r="AN21" s="28">
        <f>AH21+AK21</f>
        <v>3133700.12</v>
      </c>
      <c r="AO21" s="28">
        <f>AI21+AL21</f>
        <v>67219.31</v>
      </c>
      <c r="AP21" s="140">
        <v>43760.381944444445</v>
      </c>
      <c r="AQ21" s="37">
        <f>AI21/AG21*100</f>
        <v>2.1000000615448164</v>
      </c>
      <c r="AR21" s="37" t="e">
        <f>AL21/AJ21*100</f>
        <v>#DIV/0!</v>
      </c>
    </row>
    <row r="22" spans="1:44" ht="131.25" x14ac:dyDescent="0.2">
      <c r="A22" s="221">
        <v>18</v>
      </c>
      <c r="B22" s="6" t="s">
        <v>119</v>
      </c>
      <c r="C22" s="7" t="s">
        <v>2</v>
      </c>
      <c r="D22" s="7" t="s">
        <v>28</v>
      </c>
      <c r="E22" s="11">
        <v>43751</v>
      </c>
      <c r="F22" s="7">
        <v>1966</v>
      </c>
      <c r="G22" s="7">
        <v>6</v>
      </c>
      <c r="H22" s="7" t="s">
        <v>44</v>
      </c>
      <c r="I22" s="7">
        <v>0</v>
      </c>
      <c r="J22" s="7" t="s">
        <v>45</v>
      </c>
      <c r="K22" s="7">
        <v>2</v>
      </c>
      <c r="L22" s="7"/>
      <c r="M22" s="7"/>
      <c r="N22" s="38">
        <v>97.15</v>
      </c>
      <c r="O22" s="7">
        <v>8</v>
      </c>
      <c r="P22" s="7" t="s">
        <v>120</v>
      </c>
      <c r="Q22" s="7">
        <v>4</v>
      </c>
      <c r="R22" s="7" t="s">
        <v>46</v>
      </c>
      <c r="S22" s="7">
        <v>3</v>
      </c>
      <c r="T22" s="7" t="s">
        <v>44</v>
      </c>
      <c r="U22" s="7">
        <v>0</v>
      </c>
      <c r="V22" s="7">
        <v>220</v>
      </c>
      <c r="W22" s="7">
        <v>7</v>
      </c>
      <c r="X22" s="39">
        <v>3.5</v>
      </c>
      <c r="Y22" s="7">
        <v>3</v>
      </c>
      <c r="Z22" s="39">
        <v>20.5</v>
      </c>
      <c r="AA22" s="7">
        <v>1</v>
      </c>
      <c r="AB22" s="7"/>
      <c r="AC22" s="7"/>
      <c r="AD22" s="9">
        <v>99.9</v>
      </c>
      <c r="AE22" s="7">
        <v>3</v>
      </c>
      <c r="AF22" s="111">
        <f>G22+I22+K22+M22+O22+Q22+S22+U22+W22+Y22+AA22+AC22+AE22</f>
        <v>37</v>
      </c>
      <c r="AG22" s="47">
        <f>AH22+AI22</f>
        <v>152710.31</v>
      </c>
      <c r="AH22" s="28">
        <v>147365.45000000001</v>
      </c>
      <c r="AI22" s="10">
        <v>5344.86</v>
      </c>
      <c r="AJ22" s="47">
        <f>AK22+AL22</f>
        <v>163721.97999999998</v>
      </c>
      <c r="AK22" s="28">
        <v>130158.98</v>
      </c>
      <c r="AL22" s="10">
        <v>33563</v>
      </c>
      <c r="AM22" s="92">
        <f>AG22+AJ22</f>
        <v>316432.28999999998</v>
      </c>
      <c r="AN22" s="28">
        <f>AH22+AK22</f>
        <v>277524.43</v>
      </c>
      <c r="AO22" s="28">
        <f>AI22+AL22</f>
        <v>38907.86</v>
      </c>
      <c r="AP22" s="138">
        <v>43760.385416666664</v>
      </c>
      <c r="AQ22" s="82">
        <v>3.4999994433905606</v>
      </c>
      <c r="AR22" s="82">
        <v>20.499996396329927</v>
      </c>
    </row>
    <row r="23" spans="1:44" ht="409.5" x14ac:dyDescent="0.2">
      <c r="A23" s="220">
        <v>19</v>
      </c>
      <c r="B23" s="16" t="s">
        <v>155</v>
      </c>
      <c r="C23" s="12" t="s">
        <v>0</v>
      </c>
      <c r="D23" s="12" t="s">
        <v>37</v>
      </c>
      <c r="E23" s="15">
        <v>43752</v>
      </c>
      <c r="F23" s="12">
        <v>1976</v>
      </c>
      <c r="G23" s="12">
        <v>6</v>
      </c>
      <c r="H23" s="12" t="s">
        <v>29</v>
      </c>
      <c r="I23" s="13">
        <v>0</v>
      </c>
      <c r="J23" s="12" t="s">
        <v>30</v>
      </c>
      <c r="K23" s="13">
        <v>2</v>
      </c>
      <c r="L23" s="12" t="s">
        <v>30</v>
      </c>
      <c r="M23" s="12">
        <v>0</v>
      </c>
      <c r="N23" s="41">
        <v>75</v>
      </c>
      <c r="O23" s="13">
        <f>VLOOKUP(N23,[1]Критерии!$A$10:$B$15,2)</f>
        <v>6</v>
      </c>
      <c r="P23" s="12" t="s">
        <v>156</v>
      </c>
      <c r="Q23" s="13">
        <v>10</v>
      </c>
      <c r="R23" s="12" t="s">
        <v>30</v>
      </c>
      <c r="S23" s="13">
        <v>3</v>
      </c>
      <c r="T23" s="12" t="s">
        <v>32</v>
      </c>
      <c r="U23" s="13">
        <v>0</v>
      </c>
      <c r="V23" s="12">
        <v>214</v>
      </c>
      <c r="W23" s="13">
        <v>7</v>
      </c>
      <c r="X23" s="77">
        <v>2</v>
      </c>
      <c r="Y23" s="13">
        <v>0</v>
      </c>
      <c r="Z23" s="77">
        <v>20</v>
      </c>
      <c r="AA23" s="13">
        <v>0</v>
      </c>
      <c r="AB23" s="12" t="s">
        <v>44</v>
      </c>
      <c r="AC23" s="13">
        <v>0</v>
      </c>
      <c r="AD23" s="43">
        <v>99.2</v>
      </c>
      <c r="AE23" s="13">
        <v>3</v>
      </c>
      <c r="AF23" s="113">
        <f>G23+I23+K23+M23+O23+Q23+S23+U23+W23+Y23+AA23+AC23+AE23</f>
        <v>37</v>
      </c>
      <c r="AG23" s="44">
        <f>AH23+AI23</f>
        <v>1279542.68</v>
      </c>
      <c r="AH23" s="14">
        <v>1253951.8299999998</v>
      </c>
      <c r="AI23" s="14">
        <v>25590.85</v>
      </c>
      <c r="AJ23" s="44">
        <f>AK23+AL23</f>
        <v>1249834.3400000001</v>
      </c>
      <c r="AK23" s="14">
        <v>999867.47000000009</v>
      </c>
      <c r="AL23" s="14">
        <v>249966.87</v>
      </c>
      <c r="AM23" s="14">
        <f>AG23+AJ23</f>
        <v>2529377.02</v>
      </c>
      <c r="AN23" s="14">
        <f>AH23+AK23</f>
        <v>2253819.2999999998</v>
      </c>
      <c r="AO23" s="14">
        <f>AI23+AL23</f>
        <v>275557.71999999997</v>
      </c>
      <c r="AP23" s="23">
        <v>43760.631944444445</v>
      </c>
      <c r="AQ23" s="59">
        <f>AI23/AG23*100</f>
        <v>1.9999997186494787</v>
      </c>
      <c r="AR23" s="59">
        <f>AL23/AJ23*100</f>
        <v>20.000000160021205</v>
      </c>
    </row>
    <row r="24" spans="1:44" ht="131.25" x14ac:dyDescent="0.2">
      <c r="A24" s="221">
        <v>20</v>
      </c>
      <c r="B24" s="74" t="s">
        <v>202</v>
      </c>
      <c r="C24" s="54" t="s">
        <v>203</v>
      </c>
      <c r="D24" s="55" t="s">
        <v>204</v>
      </c>
      <c r="E24" s="56">
        <v>43755</v>
      </c>
      <c r="F24" s="54">
        <v>1987</v>
      </c>
      <c r="G24" s="54">
        <v>5</v>
      </c>
      <c r="H24" s="54" t="s">
        <v>29</v>
      </c>
      <c r="I24" s="54">
        <v>0</v>
      </c>
      <c r="J24" s="54" t="s">
        <v>38</v>
      </c>
      <c r="K24" s="54">
        <v>2</v>
      </c>
      <c r="L24" s="54" t="s">
        <v>29</v>
      </c>
      <c r="M24" s="54">
        <v>0</v>
      </c>
      <c r="N24" s="57">
        <v>80.2</v>
      </c>
      <c r="O24" s="54">
        <v>7</v>
      </c>
      <c r="P24" s="58" t="s">
        <v>181</v>
      </c>
      <c r="Q24" s="54">
        <v>10</v>
      </c>
      <c r="R24" s="54" t="s">
        <v>205</v>
      </c>
      <c r="S24" s="54">
        <v>2</v>
      </c>
      <c r="T24" s="54" t="s">
        <v>36</v>
      </c>
      <c r="U24" s="54">
        <v>0</v>
      </c>
      <c r="V24" s="54">
        <v>324</v>
      </c>
      <c r="W24" s="54">
        <v>7</v>
      </c>
      <c r="X24" s="78">
        <v>3</v>
      </c>
      <c r="Y24" s="54">
        <v>0</v>
      </c>
      <c r="Z24" s="78">
        <v>21</v>
      </c>
      <c r="AA24" s="54">
        <v>1</v>
      </c>
      <c r="AB24" s="54" t="s">
        <v>29</v>
      </c>
      <c r="AC24" s="54">
        <v>0</v>
      </c>
      <c r="AD24" s="59">
        <v>99.1</v>
      </c>
      <c r="AE24" s="60">
        <v>3</v>
      </c>
      <c r="AF24" s="85">
        <f>G24+I24+K24+M24+O24+Q24+S24+U24+W24+Y24+AA24+AC24+AE24</f>
        <v>37</v>
      </c>
      <c r="AG24" s="83">
        <f>AH24+AI24</f>
        <v>6008344.04</v>
      </c>
      <c r="AH24" s="96">
        <v>5828093.7199999997</v>
      </c>
      <c r="AI24" s="95">
        <v>180250.32</v>
      </c>
      <c r="AJ24" s="83">
        <f>AK24+AL24</f>
        <v>3285054.08</v>
      </c>
      <c r="AK24" s="110">
        <v>2595192.7200000002</v>
      </c>
      <c r="AL24" s="95">
        <v>689861.36</v>
      </c>
      <c r="AM24" s="95">
        <f>AG24+AJ24</f>
        <v>9293398.120000001</v>
      </c>
      <c r="AN24" s="95">
        <f>AH24+AK24</f>
        <v>8423286.4399999995</v>
      </c>
      <c r="AO24" s="95">
        <f>AI24+AL24</f>
        <v>870111.67999999993</v>
      </c>
      <c r="AP24" s="105">
        <v>43760.75</v>
      </c>
      <c r="AQ24" s="43">
        <f>AI24/AG24*100</f>
        <v>2.9999999800277748</v>
      </c>
      <c r="AR24" s="43">
        <f>AL24/AJ24*100</f>
        <v>21.000000097410876</v>
      </c>
    </row>
    <row r="25" spans="1:44" ht="168.75" x14ac:dyDescent="0.2">
      <c r="A25" s="220">
        <v>21</v>
      </c>
      <c r="B25" s="71" t="s">
        <v>98</v>
      </c>
      <c r="C25" s="31" t="s">
        <v>42</v>
      </c>
      <c r="D25" s="31" t="s">
        <v>28</v>
      </c>
      <c r="E25" s="32">
        <v>43756</v>
      </c>
      <c r="F25" s="31">
        <v>1962</v>
      </c>
      <c r="G25" s="31">
        <v>6</v>
      </c>
      <c r="H25" s="30"/>
      <c r="I25" s="30"/>
      <c r="J25" s="31" t="s">
        <v>53</v>
      </c>
      <c r="K25" s="31">
        <v>2</v>
      </c>
      <c r="L25" s="31"/>
      <c r="M25" s="31"/>
      <c r="N25" s="33">
        <v>71.430000000000007</v>
      </c>
      <c r="O25" s="30">
        <v>6</v>
      </c>
      <c r="P25" s="31" t="s">
        <v>81</v>
      </c>
      <c r="Q25" s="30">
        <v>10</v>
      </c>
      <c r="R25" s="31" t="s">
        <v>34</v>
      </c>
      <c r="S25" s="31">
        <v>3</v>
      </c>
      <c r="T25" s="31"/>
      <c r="U25" s="30"/>
      <c r="V25" s="31">
        <v>64</v>
      </c>
      <c r="W25" s="31">
        <v>3</v>
      </c>
      <c r="X25" s="76">
        <v>3.5</v>
      </c>
      <c r="Y25" s="31">
        <v>3</v>
      </c>
      <c r="Z25" s="76">
        <v>20.5</v>
      </c>
      <c r="AA25" s="30">
        <v>1</v>
      </c>
      <c r="AB25" s="30"/>
      <c r="AC25" s="30"/>
      <c r="AD25" s="80">
        <v>96.3</v>
      </c>
      <c r="AE25" s="31">
        <v>3</v>
      </c>
      <c r="AF25" s="112">
        <f>G25+I25+K25+M25+O25+Q25+S25+U25+W25+Y25+AA25+AC25+AE25</f>
        <v>37</v>
      </c>
      <c r="AG25" s="87">
        <f>AH25+AI25</f>
        <v>739718.58000000007</v>
      </c>
      <c r="AH25" s="88">
        <v>713828.43</v>
      </c>
      <c r="AI25" s="88">
        <v>25890.15</v>
      </c>
      <c r="AJ25" s="87">
        <f>AK25+AL25</f>
        <v>713804.11</v>
      </c>
      <c r="AK25" s="88">
        <v>567474.27</v>
      </c>
      <c r="AL25" s="88">
        <v>146329.84</v>
      </c>
      <c r="AM25" s="89">
        <f>AG25+AJ25</f>
        <v>1453522.69</v>
      </c>
      <c r="AN25" s="88">
        <f>AH25+AK25</f>
        <v>1281302.7000000002</v>
      </c>
      <c r="AO25" s="88">
        <f>AI25+AL25</f>
        <v>172219.99</v>
      </c>
      <c r="AP25" s="142">
        <v>43762.6875</v>
      </c>
      <c r="AQ25" s="81">
        <f>AI25/AG25*100</f>
        <v>3.4999999594440361</v>
      </c>
      <c r="AR25" s="81">
        <f>AL25/AJ25*100</f>
        <v>20.499999642759132</v>
      </c>
    </row>
    <row r="26" spans="1:44" ht="168.75" x14ac:dyDescent="0.2">
      <c r="A26" s="221">
        <v>22</v>
      </c>
      <c r="B26" s="70" t="s">
        <v>117</v>
      </c>
      <c r="C26" s="31" t="s">
        <v>42</v>
      </c>
      <c r="D26" s="31" t="s">
        <v>28</v>
      </c>
      <c r="E26" s="36">
        <v>43758</v>
      </c>
      <c r="F26" s="31">
        <v>1997</v>
      </c>
      <c r="G26" s="30">
        <v>3</v>
      </c>
      <c r="H26" s="30"/>
      <c r="I26" s="30"/>
      <c r="J26" s="31" t="s">
        <v>53</v>
      </c>
      <c r="K26" s="31">
        <v>2</v>
      </c>
      <c r="L26" s="30"/>
      <c r="M26" s="30"/>
      <c r="N26" s="33">
        <v>100</v>
      </c>
      <c r="O26" s="30">
        <v>9</v>
      </c>
      <c r="P26" s="31" t="s">
        <v>81</v>
      </c>
      <c r="Q26" s="30">
        <v>10</v>
      </c>
      <c r="R26" s="31" t="s">
        <v>34</v>
      </c>
      <c r="S26" s="31">
        <v>3</v>
      </c>
      <c r="T26" s="30"/>
      <c r="U26" s="30"/>
      <c r="V26" s="31">
        <v>20</v>
      </c>
      <c r="W26" s="30">
        <v>2</v>
      </c>
      <c r="X26" s="76">
        <v>3.5</v>
      </c>
      <c r="Y26" s="31">
        <v>3</v>
      </c>
      <c r="Z26" s="76">
        <v>20.5</v>
      </c>
      <c r="AA26" s="30">
        <v>1</v>
      </c>
      <c r="AB26" s="30">
        <v>0.51</v>
      </c>
      <c r="AC26" s="30">
        <v>1</v>
      </c>
      <c r="AD26" s="80">
        <v>96.3</v>
      </c>
      <c r="AE26" s="30">
        <v>3</v>
      </c>
      <c r="AF26" s="112">
        <f>G26+I26+K26+M26+O26+Q26+S26+U26+W26+Y26+AA26+AC26+AE26</f>
        <v>37</v>
      </c>
      <c r="AG26" s="87">
        <f>AH26+AI26</f>
        <v>564582.70000000007</v>
      </c>
      <c r="AH26" s="88">
        <v>544822.30000000005</v>
      </c>
      <c r="AI26" s="88">
        <v>19760.400000000001</v>
      </c>
      <c r="AJ26" s="87">
        <f>AK26+AL26</f>
        <v>28636.980000000003</v>
      </c>
      <c r="AK26" s="88">
        <v>22766.400000000001</v>
      </c>
      <c r="AL26" s="88">
        <v>5870.58</v>
      </c>
      <c r="AM26" s="89">
        <f>AG26+AJ26</f>
        <v>593219.68000000005</v>
      </c>
      <c r="AN26" s="88">
        <f>AH26+AK26</f>
        <v>567588.70000000007</v>
      </c>
      <c r="AO26" s="88">
        <f>AI26+AL26</f>
        <v>25630.980000000003</v>
      </c>
      <c r="AP26" s="142">
        <v>43762.6875</v>
      </c>
      <c r="AQ26" s="59">
        <f>AI26/AG26*100</f>
        <v>3.5000009741708347</v>
      </c>
      <c r="AR26" s="59">
        <f>AL26/AJ26*100</f>
        <v>20.499996857210501</v>
      </c>
    </row>
    <row r="27" spans="1:44" ht="187.5" x14ac:dyDescent="0.2">
      <c r="A27" s="221">
        <v>23</v>
      </c>
      <c r="B27" s="191" t="s">
        <v>62</v>
      </c>
      <c r="C27" s="191" t="s">
        <v>1</v>
      </c>
      <c r="D27" s="191" t="s">
        <v>63</v>
      </c>
      <c r="E27" s="192">
        <v>43756</v>
      </c>
      <c r="F27" s="191">
        <v>1974</v>
      </c>
      <c r="G27" s="191">
        <v>6</v>
      </c>
      <c r="H27" s="191" t="s">
        <v>29</v>
      </c>
      <c r="I27" s="191">
        <v>0</v>
      </c>
      <c r="J27" s="191" t="s">
        <v>38</v>
      </c>
      <c r="K27" s="191">
        <v>2</v>
      </c>
      <c r="L27" s="191" t="s">
        <v>29</v>
      </c>
      <c r="M27" s="191">
        <v>0</v>
      </c>
      <c r="N27" s="193">
        <v>68.69</v>
      </c>
      <c r="O27" s="191">
        <v>5</v>
      </c>
      <c r="P27" s="191" t="s">
        <v>64</v>
      </c>
      <c r="Q27" s="191">
        <v>10</v>
      </c>
      <c r="R27" s="191" t="s">
        <v>34</v>
      </c>
      <c r="S27" s="191">
        <v>3</v>
      </c>
      <c r="T27" s="191" t="s">
        <v>36</v>
      </c>
      <c r="U27" s="191">
        <v>0</v>
      </c>
      <c r="V27" s="191">
        <v>208</v>
      </c>
      <c r="W27" s="191">
        <v>7</v>
      </c>
      <c r="X27" s="193">
        <v>2.1</v>
      </c>
      <c r="Y27" s="193">
        <v>0</v>
      </c>
      <c r="Z27" s="193">
        <v>20.100000000000001</v>
      </c>
      <c r="AA27" s="193">
        <v>1</v>
      </c>
      <c r="AB27" s="193" t="s">
        <v>29</v>
      </c>
      <c r="AC27" s="193">
        <v>0</v>
      </c>
      <c r="AD27" s="193">
        <v>95.8</v>
      </c>
      <c r="AE27" s="191">
        <v>3</v>
      </c>
      <c r="AF27" s="204">
        <f>AE27+AC27+AA27+Y27+W27+U27+S27+Q27+O27+M27+K27+I27+G27</f>
        <v>37</v>
      </c>
      <c r="AG27" s="194">
        <f>AH27+AI27</f>
        <v>4020732.4899999998</v>
      </c>
      <c r="AH27" s="194">
        <v>3936297.11</v>
      </c>
      <c r="AI27" s="194">
        <v>84435.38</v>
      </c>
      <c r="AJ27" s="194">
        <f>AK27+AL27</f>
        <v>828175.92</v>
      </c>
      <c r="AK27" s="194">
        <v>661712.56000000006</v>
      </c>
      <c r="AL27" s="194">
        <v>166463.35999999999</v>
      </c>
      <c r="AM27" s="194">
        <f>AG27+AJ27</f>
        <v>4848908.41</v>
      </c>
      <c r="AN27" s="194">
        <f>AH27+AK27</f>
        <v>4598009.67</v>
      </c>
      <c r="AO27" s="194">
        <f>AI27+AL27</f>
        <v>250898.74</v>
      </c>
      <c r="AP27" s="216">
        <v>43762.708333333336</v>
      </c>
      <c r="AQ27" s="195">
        <f>AI27/AG27*100</f>
        <v>2.0999999430452041</v>
      </c>
      <c r="AR27" s="22">
        <v>20.500000025545983</v>
      </c>
    </row>
    <row r="28" spans="1:44" ht="110.25" x14ac:dyDescent="0.2">
      <c r="A28" s="220">
        <v>24</v>
      </c>
      <c r="B28" s="29" t="s">
        <v>194</v>
      </c>
      <c r="C28" s="19" t="s">
        <v>173</v>
      </c>
      <c r="D28" s="48" t="s">
        <v>37</v>
      </c>
      <c r="E28" s="20">
        <v>43754</v>
      </c>
      <c r="F28" s="19">
        <v>1979</v>
      </c>
      <c r="G28" s="19">
        <v>6</v>
      </c>
      <c r="H28" s="19"/>
      <c r="I28" s="19"/>
      <c r="J28" s="19" t="s">
        <v>174</v>
      </c>
      <c r="K28" s="19">
        <v>2</v>
      </c>
      <c r="L28" s="19"/>
      <c r="M28" s="19"/>
      <c r="N28" s="24">
        <v>67.8</v>
      </c>
      <c r="O28" s="19">
        <v>5</v>
      </c>
      <c r="P28" s="50" t="s">
        <v>181</v>
      </c>
      <c r="Q28" s="19">
        <v>10</v>
      </c>
      <c r="R28" s="19" t="s">
        <v>31</v>
      </c>
      <c r="S28" s="19">
        <v>3</v>
      </c>
      <c r="T28" s="19" t="s">
        <v>36</v>
      </c>
      <c r="U28" s="19">
        <v>0</v>
      </c>
      <c r="V28" s="19">
        <v>251</v>
      </c>
      <c r="W28" s="19">
        <v>7</v>
      </c>
      <c r="X28" s="21">
        <v>2</v>
      </c>
      <c r="Y28" s="19">
        <v>0</v>
      </c>
      <c r="Z28" s="21">
        <v>20</v>
      </c>
      <c r="AA28" s="19">
        <v>0</v>
      </c>
      <c r="AB28" s="19"/>
      <c r="AC28" s="19"/>
      <c r="AD28" s="22">
        <v>98.9</v>
      </c>
      <c r="AE28" s="49">
        <v>3</v>
      </c>
      <c r="AF28" s="84">
        <f>G28+I28+K28+M28+O28+Q28+S28+U28+W28+Y28+AA28+AC28+AE28</f>
        <v>36</v>
      </c>
      <c r="AG28" s="51">
        <f>AH28+AI28</f>
        <v>2493513.0999999996</v>
      </c>
      <c r="AH28" s="27">
        <v>2443642.84</v>
      </c>
      <c r="AI28" s="27">
        <v>49870.26</v>
      </c>
      <c r="AJ28" s="51">
        <f>AK28+AL28</f>
        <v>2739974.83</v>
      </c>
      <c r="AK28" s="27">
        <v>2191979.86</v>
      </c>
      <c r="AL28" s="27">
        <v>547994.97</v>
      </c>
      <c r="AM28" s="51">
        <f>AN28+AO28</f>
        <v>5233487.93</v>
      </c>
      <c r="AN28" s="27">
        <f>AH28+AK28</f>
        <v>4635622.6999999993</v>
      </c>
      <c r="AO28" s="27">
        <f>AI28+AL28</f>
        <v>597865.23</v>
      </c>
      <c r="AP28" s="106">
        <v>43488.375</v>
      </c>
      <c r="AQ28" s="37">
        <f>AI28/AG28*100</f>
        <v>1.9999999197918796</v>
      </c>
      <c r="AR28" s="37">
        <f>AL28/AJ28*100</f>
        <v>20.000000145986739</v>
      </c>
    </row>
    <row r="29" spans="1:44" ht="112.5" x14ac:dyDescent="0.2">
      <c r="A29" s="221">
        <v>25</v>
      </c>
      <c r="B29" s="46" t="s">
        <v>147</v>
      </c>
      <c r="C29" s="7" t="s">
        <v>2</v>
      </c>
      <c r="D29" s="7" t="s">
        <v>37</v>
      </c>
      <c r="E29" s="11">
        <v>43749</v>
      </c>
      <c r="F29" s="7">
        <v>1970</v>
      </c>
      <c r="G29" s="7">
        <v>6</v>
      </c>
      <c r="H29" s="7" t="s">
        <v>44</v>
      </c>
      <c r="I29" s="7">
        <v>0</v>
      </c>
      <c r="J29" s="40" t="s">
        <v>45</v>
      </c>
      <c r="K29" s="7">
        <v>2</v>
      </c>
      <c r="L29" s="7"/>
      <c r="M29" s="7"/>
      <c r="N29" s="38">
        <v>67.03</v>
      </c>
      <c r="O29" s="7">
        <v>5</v>
      </c>
      <c r="P29" s="7" t="s">
        <v>148</v>
      </c>
      <c r="Q29" s="7">
        <v>10</v>
      </c>
      <c r="R29" s="7" t="s">
        <v>46</v>
      </c>
      <c r="S29" s="7">
        <v>3</v>
      </c>
      <c r="T29" s="7" t="s">
        <v>44</v>
      </c>
      <c r="U29" s="7">
        <v>0</v>
      </c>
      <c r="V29" s="7">
        <v>250</v>
      </c>
      <c r="W29" s="7">
        <v>7</v>
      </c>
      <c r="X29" s="39">
        <v>2</v>
      </c>
      <c r="Y29" s="7">
        <v>0</v>
      </c>
      <c r="Z29" s="39">
        <v>20</v>
      </c>
      <c r="AA29" s="7">
        <v>0</v>
      </c>
      <c r="AB29" s="7"/>
      <c r="AC29" s="7"/>
      <c r="AD29" s="9">
        <v>99.7</v>
      </c>
      <c r="AE29" s="7">
        <v>3</v>
      </c>
      <c r="AF29" s="111">
        <f>G29+I29+K29+M29+O29+Q29+S29+U29+W29+Y29+AA29+AC29+AE29</f>
        <v>36</v>
      </c>
      <c r="AG29" s="47">
        <f>AH29+AI29</f>
        <v>77770.45</v>
      </c>
      <c r="AH29" s="28">
        <v>76215.05</v>
      </c>
      <c r="AI29" s="10">
        <v>1555.4</v>
      </c>
      <c r="AJ29" s="47">
        <f>AK29+AL29</f>
        <v>441834.64999999997</v>
      </c>
      <c r="AK29" s="28">
        <v>353467.72</v>
      </c>
      <c r="AL29" s="10">
        <v>88366.93</v>
      </c>
      <c r="AM29" s="92">
        <f>AG29+AJ29</f>
        <v>519605.1</v>
      </c>
      <c r="AN29" s="28">
        <f>AH29+AK29</f>
        <v>429682.76999999996</v>
      </c>
      <c r="AO29" s="28">
        <f>AI29+AL29</f>
        <v>89922.329999999987</v>
      </c>
      <c r="AP29" s="138">
        <v>43760.375</v>
      </c>
      <c r="AQ29" s="82">
        <v>2.0999999766274531</v>
      </c>
      <c r="AR29" s="82">
        <v>0</v>
      </c>
    </row>
    <row r="30" spans="1:44" ht="93.75" x14ac:dyDescent="0.2">
      <c r="A30" s="220">
        <v>26</v>
      </c>
      <c r="B30" s="73" t="s">
        <v>149</v>
      </c>
      <c r="C30" s="7" t="s">
        <v>2</v>
      </c>
      <c r="D30" s="7" t="s">
        <v>55</v>
      </c>
      <c r="E30" s="11">
        <v>43758</v>
      </c>
      <c r="F30" s="7">
        <v>1991</v>
      </c>
      <c r="G30" s="7">
        <v>5</v>
      </c>
      <c r="H30" s="7" t="s">
        <v>44</v>
      </c>
      <c r="I30" s="7">
        <v>0</v>
      </c>
      <c r="J30" s="7" t="s">
        <v>45</v>
      </c>
      <c r="K30" s="7">
        <v>2</v>
      </c>
      <c r="L30" s="7"/>
      <c r="M30" s="7"/>
      <c r="N30" s="38">
        <v>73.099999999999994</v>
      </c>
      <c r="O30" s="7">
        <v>6</v>
      </c>
      <c r="P30" s="7" t="s">
        <v>142</v>
      </c>
      <c r="Q30" s="7">
        <v>10</v>
      </c>
      <c r="R30" s="7" t="s">
        <v>46</v>
      </c>
      <c r="S30" s="7">
        <v>3</v>
      </c>
      <c r="T30" s="7" t="s">
        <v>44</v>
      </c>
      <c r="U30" s="7">
        <v>0</v>
      </c>
      <c r="V30" s="7">
        <v>250</v>
      </c>
      <c r="W30" s="7">
        <v>7</v>
      </c>
      <c r="X30" s="39">
        <v>2.1</v>
      </c>
      <c r="Y30" s="7">
        <v>0</v>
      </c>
      <c r="Z30" s="39" t="s">
        <v>124</v>
      </c>
      <c r="AA30" s="7">
        <v>0</v>
      </c>
      <c r="AB30" s="7"/>
      <c r="AC30" s="7"/>
      <c r="AD30" s="9" t="s">
        <v>135</v>
      </c>
      <c r="AE30" s="7">
        <v>3</v>
      </c>
      <c r="AF30" s="111">
        <f>G30+I30+K30+M30+O30+Q30+S30+U30+W30+Y30+AA30+AC30+AE30</f>
        <v>36</v>
      </c>
      <c r="AG30" s="47">
        <f>AH30+AI30</f>
        <v>1197986.68</v>
      </c>
      <c r="AH30" s="28">
        <v>1172828.96</v>
      </c>
      <c r="AI30" s="10">
        <v>25157.72</v>
      </c>
      <c r="AJ30" s="47">
        <f>AK30+AL30</f>
        <v>0</v>
      </c>
      <c r="AK30" s="28">
        <v>0</v>
      </c>
      <c r="AL30" s="10">
        <v>0</v>
      </c>
      <c r="AM30" s="92">
        <f>AG30+AJ30</f>
        <v>1197986.68</v>
      </c>
      <c r="AN30" s="28">
        <f>AH30+AK30</f>
        <v>1172828.96</v>
      </c>
      <c r="AO30" s="28">
        <f>AI30+AL30</f>
        <v>25157.72</v>
      </c>
      <c r="AP30" s="139">
        <v>43760.381944444445</v>
      </c>
      <c r="AQ30" s="82">
        <v>0</v>
      </c>
      <c r="AR30" s="82">
        <v>25</v>
      </c>
    </row>
    <row r="31" spans="1:44" ht="141.75" x14ac:dyDescent="0.2">
      <c r="A31" s="221">
        <v>27</v>
      </c>
      <c r="B31" s="74" t="s">
        <v>206</v>
      </c>
      <c r="C31" s="54" t="s">
        <v>203</v>
      </c>
      <c r="D31" s="55" t="s">
        <v>207</v>
      </c>
      <c r="E31" s="56">
        <v>43755</v>
      </c>
      <c r="F31" s="54">
        <v>1978</v>
      </c>
      <c r="G31" s="54">
        <v>6</v>
      </c>
      <c r="H31" s="54" t="s">
        <v>29</v>
      </c>
      <c r="I31" s="54">
        <v>0</v>
      </c>
      <c r="J31" s="54" t="s">
        <v>38</v>
      </c>
      <c r="K31" s="54">
        <v>2</v>
      </c>
      <c r="L31" s="54" t="s">
        <v>29</v>
      </c>
      <c r="M31" s="54">
        <v>0</v>
      </c>
      <c r="N31" s="57">
        <v>67.3</v>
      </c>
      <c r="O31" s="54">
        <v>5</v>
      </c>
      <c r="P31" s="58" t="s">
        <v>208</v>
      </c>
      <c r="Q31" s="54">
        <v>10</v>
      </c>
      <c r="R31" s="54" t="s">
        <v>39</v>
      </c>
      <c r="S31" s="54">
        <v>3</v>
      </c>
      <c r="T31" s="54" t="s">
        <v>36</v>
      </c>
      <c r="U31" s="54">
        <v>0</v>
      </c>
      <c r="V31" s="54">
        <v>209</v>
      </c>
      <c r="W31" s="54">
        <v>7</v>
      </c>
      <c r="X31" s="78">
        <v>2.1</v>
      </c>
      <c r="Y31" s="54">
        <v>0</v>
      </c>
      <c r="Z31" s="78">
        <v>0</v>
      </c>
      <c r="AA31" s="54">
        <v>0</v>
      </c>
      <c r="AB31" s="54" t="s">
        <v>29</v>
      </c>
      <c r="AC31" s="54">
        <v>0</v>
      </c>
      <c r="AD31" s="59">
        <v>96.8</v>
      </c>
      <c r="AE31" s="60">
        <v>3</v>
      </c>
      <c r="AF31" s="85">
        <f>G31+I31+K31+M31+O31+Q31+S31+U31+W31+Y31+AA31+AC31+AE31</f>
        <v>36</v>
      </c>
      <c r="AG31" s="83">
        <f>AH31+AI31</f>
        <v>1588351.5699999998</v>
      </c>
      <c r="AH31" s="94">
        <v>1554996.19</v>
      </c>
      <c r="AI31" s="95">
        <v>33355.379999999997</v>
      </c>
      <c r="AJ31" s="83">
        <f>AK31+AL31</f>
        <v>0</v>
      </c>
      <c r="AK31" s="110">
        <v>0</v>
      </c>
      <c r="AL31" s="95">
        <v>0</v>
      </c>
      <c r="AM31" s="95">
        <f>AG31+AJ31</f>
        <v>1588351.5699999998</v>
      </c>
      <c r="AN31" s="95">
        <f>AH31+AK31</f>
        <v>1554996.19</v>
      </c>
      <c r="AO31" s="95">
        <f>AI31+AL31</f>
        <v>33355.379999999997</v>
      </c>
      <c r="AP31" s="105">
        <v>43760.670138888891</v>
      </c>
      <c r="AQ31" s="37">
        <f>AI31/AG31*100</f>
        <v>2.0999998130136892</v>
      </c>
      <c r="AR31" s="37" t="e">
        <f>AL31/AJ31*100</f>
        <v>#DIV/0!</v>
      </c>
    </row>
    <row r="32" spans="1:44" ht="110.25" x14ac:dyDescent="0.2">
      <c r="A32" s="221">
        <v>28</v>
      </c>
      <c r="B32" s="74" t="s">
        <v>209</v>
      </c>
      <c r="C32" s="54" t="s">
        <v>203</v>
      </c>
      <c r="D32" s="55" t="s">
        <v>179</v>
      </c>
      <c r="E32" s="56">
        <v>43735</v>
      </c>
      <c r="F32" s="54">
        <v>1963</v>
      </c>
      <c r="G32" s="54">
        <v>6</v>
      </c>
      <c r="H32" s="54" t="s">
        <v>29</v>
      </c>
      <c r="I32" s="54">
        <v>0</v>
      </c>
      <c r="J32" s="54" t="s">
        <v>38</v>
      </c>
      <c r="K32" s="54">
        <v>2</v>
      </c>
      <c r="L32" s="54" t="s">
        <v>29</v>
      </c>
      <c r="M32" s="54">
        <v>0</v>
      </c>
      <c r="N32" s="57">
        <v>67.349999999999994</v>
      </c>
      <c r="O32" s="54">
        <v>5</v>
      </c>
      <c r="P32" s="58" t="s">
        <v>210</v>
      </c>
      <c r="Q32" s="54">
        <v>10</v>
      </c>
      <c r="R32" s="54" t="s">
        <v>39</v>
      </c>
      <c r="S32" s="54">
        <v>3</v>
      </c>
      <c r="T32" s="54" t="s">
        <v>36</v>
      </c>
      <c r="U32" s="54">
        <v>0</v>
      </c>
      <c r="V32" s="54">
        <v>60</v>
      </c>
      <c r="W32" s="54">
        <v>3</v>
      </c>
      <c r="X32" s="78">
        <v>3.5</v>
      </c>
      <c r="Y32" s="54">
        <v>3</v>
      </c>
      <c r="Z32" s="78">
        <v>20.5</v>
      </c>
      <c r="AA32" s="54">
        <v>1</v>
      </c>
      <c r="AB32" s="54" t="s">
        <v>29</v>
      </c>
      <c r="AC32" s="54">
        <v>0</v>
      </c>
      <c r="AD32" s="59">
        <v>96.6</v>
      </c>
      <c r="AE32" s="60">
        <v>3</v>
      </c>
      <c r="AF32" s="85">
        <f>G32+I32+K32+M32+O32+Q32+S32+U32+W32+Y32+AA32+AC32+AE32</f>
        <v>36</v>
      </c>
      <c r="AG32" s="83">
        <f>AH32+AI32</f>
        <v>494990.77</v>
      </c>
      <c r="AH32" s="96">
        <v>477666.09</v>
      </c>
      <c r="AI32" s="95">
        <v>17324.68</v>
      </c>
      <c r="AJ32" s="83">
        <f>AK32+AL32</f>
        <v>925898.89</v>
      </c>
      <c r="AK32" s="110">
        <v>736089.62</v>
      </c>
      <c r="AL32" s="95">
        <v>189809.27</v>
      </c>
      <c r="AM32" s="95">
        <f>AG32+AJ32</f>
        <v>1420889.6600000001</v>
      </c>
      <c r="AN32" s="95">
        <f>AH32+AK32</f>
        <v>1213755.71</v>
      </c>
      <c r="AO32" s="95">
        <f>AI32+AL32</f>
        <v>207133.94999999998</v>
      </c>
      <c r="AP32" s="105">
        <v>43760.75</v>
      </c>
      <c r="AQ32" s="82">
        <v>3.5</v>
      </c>
      <c r="AR32" s="82">
        <v>20.499996374911486</v>
      </c>
    </row>
    <row r="33" spans="1:44" ht="112.5" x14ac:dyDescent="0.2">
      <c r="A33" s="220">
        <v>29</v>
      </c>
      <c r="B33" s="18" t="s">
        <v>260</v>
      </c>
      <c r="C33" s="17" t="s">
        <v>56</v>
      </c>
      <c r="D33" s="17" t="s">
        <v>28</v>
      </c>
      <c r="E33" s="63">
        <v>43760</v>
      </c>
      <c r="F33" s="64">
        <v>1988</v>
      </c>
      <c r="G33" s="64">
        <v>5</v>
      </c>
      <c r="H33" s="64" t="s">
        <v>44</v>
      </c>
      <c r="I33" s="64">
        <v>0</v>
      </c>
      <c r="J33" s="64" t="s">
        <v>45</v>
      </c>
      <c r="K33" s="64">
        <v>2</v>
      </c>
      <c r="L33" s="64"/>
      <c r="M33" s="64"/>
      <c r="N33" s="66">
        <v>71.709999999999994</v>
      </c>
      <c r="O33" s="64">
        <v>6</v>
      </c>
      <c r="P33" s="65" t="s">
        <v>257</v>
      </c>
      <c r="Q33" s="64">
        <v>9</v>
      </c>
      <c r="R33" s="64" t="s">
        <v>46</v>
      </c>
      <c r="S33" s="64">
        <v>3</v>
      </c>
      <c r="T33" s="64"/>
      <c r="U33" s="64"/>
      <c r="V33" s="64">
        <v>95</v>
      </c>
      <c r="W33" s="64">
        <v>3</v>
      </c>
      <c r="X33" s="79">
        <v>3.5</v>
      </c>
      <c r="Y33" s="64">
        <v>3</v>
      </c>
      <c r="Z33" s="79">
        <v>20.5</v>
      </c>
      <c r="AA33" s="64">
        <v>1</v>
      </c>
      <c r="AB33" s="64"/>
      <c r="AC33" s="64"/>
      <c r="AD33" s="81">
        <v>107.6</v>
      </c>
      <c r="AE33" s="64">
        <v>3</v>
      </c>
      <c r="AF33" s="146">
        <f>G33+I33+K33+M33+O33+Q33+S33+U33+W33+Y33+AA33+AC33+AE33</f>
        <v>35</v>
      </c>
      <c r="AG33" s="108">
        <f>AH33+AI33</f>
        <v>62825.18</v>
      </c>
      <c r="AH33" s="26">
        <v>60626.3</v>
      </c>
      <c r="AI33" s="26">
        <v>2198.88</v>
      </c>
      <c r="AJ33" s="108">
        <f>AK33+AL33</f>
        <v>2128074.8199999998</v>
      </c>
      <c r="AK33" s="26">
        <v>1691819.48</v>
      </c>
      <c r="AL33" s="26">
        <v>436255.34</v>
      </c>
      <c r="AM33" s="108">
        <f>AG33+AJ33</f>
        <v>2190900</v>
      </c>
      <c r="AN33" s="26">
        <f>AH33+AK33</f>
        <v>1752445.78</v>
      </c>
      <c r="AO33" s="26">
        <f>AI33+AL33</f>
        <v>438454.22000000003</v>
      </c>
      <c r="AP33" s="141">
        <v>43760.375</v>
      </c>
      <c r="AQ33" s="22">
        <v>3.4999998903302658</v>
      </c>
      <c r="AR33" s="22">
        <v>20.500002005663994</v>
      </c>
    </row>
    <row r="34" spans="1:44" ht="131.25" x14ac:dyDescent="0.2">
      <c r="A34" s="221">
        <v>30</v>
      </c>
      <c r="B34" s="46" t="s">
        <v>143</v>
      </c>
      <c r="C34" s="7" t="s">
        <v>2</v>
      </c>
      <c r="D34" s="7" t="s">
        <v>28</v>
      </c>
      <c r="E34" s="11">
        <v>43754</v>
      </c>
      <c r="F34" s="7">
        <v>1966</v>
      </c>
      <c r="G34" s="7">
        <v>6</v>
      </c>
      <c r="H34" s="7" t="s">
        <v>44</v>
      </c>
      <c r="I34" s="100">
        <v>0</v>
      </c>
      <c r="J34" s="7" t="s">
        <v>45</v>
      </c>
      <c r="K34" s="7">
        <v>2</v>
      </c>
      <c r="L34" s="100"/>
      <c r="M34" s="7"/>
      <c r="N34" s="38">
        <v>66.87</v>
      </c>
      <c r="O34" s="7">
        <v>5</v>
      </c>
      <c r="P34" s="7" t="s">
        <v>120</v>
      </c>
      <c r="Q34" s="7">
        <v>8</v>
      </c>
      <c r="R34" s="11" t="s">
        <v>46</v>
      </c>
      <c r="S34" s="7">
        <v>3</v>
      </c>
      <c r="T34" s="7" t="s">
        <v>44</v>
      </c>
      <c r="U34" s="100">
        <v>0</v>
      </c>
      <c r="V34" s="7">
        <v>101</v>
      </c>
      <c r="W34" s="100">
        <v>4</v>
      </c>
      <c r="X34" s="39">
        <v>3.5</v>
      </c>
      <c r="Y34" s="7">
        <v>3</v>
      </c>
      <c r="Z34" s="39">
        <v>20.5</v>
      </c>
      <c r="AA34" s="7">
        <v>1</v>
      </c>
      <c r="AB34" s="7"/>
      <c r="AC34" s="100"/>
      <c r="AD34" s="9">
        <v>99.9</v>
      </c>
      <c r="AE34" s="7">
        <v>3</v>
      </c>
      <c r="AF34" s="111">
        <f>G34+I34+K34+M34+O34+Q34+S34+U34+W34+Y34+AA34+AC34+AE34</f>
        <v>35</v>
      </c>
      <c r="AG34" s="47">
        <f>AH34+AI34</f>
        <v>982131.23</v>
      </c>
      <c r="AH34" s="28">
        <v>947756.64</v>
      </c>
      <c r="AI34" s="103">
        <v>34374.589999999997</v>
      </c>
      <c r="AJ34" s="47">
        <f>AK34+AL34</f>
        <v>257238.49</v>
      </c>
      <c r="AK34" s="28">
        <v>204504.6</v>
      </c>
      <c r="AL34" s="103">
        <v>52733.89</v>
      </c>
      <c r="AM34" s="92">
        <f>AG34+AJ34</f>
        <v>1239369.72</v>
      </c>
      <c r="AN34" s="28">
        <f>AH34+AK34</f>
        <v>1152261.24</v>
      </c>
      <c r="AO34" s="28">
        <f>AI34+AL34</f>
        <v>87108.479999999996</v>
      </c>
      <c r="AP34" s="138">
        <v>43760.385416666664</v>
      </c>
      <c r="AQ34" s="37">
        <f>AI34/AG34*100</f>
        <v>3.4999996894508687</v>
      </c>
      <c r="AR34" s="37">
        <f>AL34/AJ34*100</f>
        <v>20.499999825065061</v>
      </c>
    </row>
    <row r="35" spans="1:44" ht="131.25" x14ac:dyDescent="0.2">
      <c r="A35" s="220">
        <v>31</v>
      </c>
      <c r="B35" s="46" t="s">
        <v>121</v>
      </c>
      <c r="C35" s="7" t="s">
        <v>2</v>
      </c>
      <c r="D35" s="7" t="s">
        <v>28</v>
      </c>
      <c r="E35" s="11">
        <v>42940</v>
      </c>
      <c r="F35" s="7">
        <v>1970</v>
      </c>
      <c r="G35" s="7">
        <v>6</v>
      </c>
      <c r="H35" s="7" t="s">
        <v>44</v>
      </c>
      <c r="I35" s="7">
        <v>0</v>
      </c>
      <c r="J35" s="7" t="s">
        <v>45</v>
      </c>
      <c r="K35" s="7">
        <v>2</v>
      </c>
      <c r="L35" s="7"/>
      <c r="M35" s="7"/>
      <c r="N35" s="38">
        <v>81.33</v>
      </c>
      <c r="O35" s="7">
        <v>7</v>
      </c>
      <c r="P35" s="7" t="s">
        <v>120</v>
      </c>
      <c r="Q35" s="7">
        <v>3</v>
      </c>
      <c r="R35" s="7" t="s">
        <v>46</v>
      </c>
      <c r="S35" s="7">
        <v>3</v>
      </c>
      <c r="T35" s="7" t="s">
        <v>44</v>
      </c>
      <c r="U35" s="7">
        <v>0</v>
      </c>
      <c r="V35" s="7">
        <v>220</v>
      </c>
      <c r="W35" s="7">
        <v>7</v>
      </c>
      <c r="X35" s="39">
        <v>3.5</v>
      </c>
      <c r="Y35" s="7">
        <v>3</v>
      </c>
      <c r="Z35" s="39">
        <v>20.5</v>
      </c>
      <c r="AA35" s="7">
        <v>1</v>
      </c>
      <c r="AB35" s="7"/>
      <c r="AC35" s="7"/>
      <c r="AD35" s="9">
        <v>99.9</v>
      </c>
      <c r="AE35" s="7">
        <v>3</v>
      </c>
      <c r="AF35" s="111">
        <f>G35+I35+K35+M35+O35+Q35+S35+U35+W35+Y35+AA35+AC35+AE35</f>
        <v>35</v>
      </c>
      <c r="AG35" s="47">
        <f>AH35+AI35</f>
        <v>962838.35</v>
      </c>
      <c r="AH35" s="28">
        <v>929139.01</v>
      </c>
      <c r="AI35" s="10">
        <v>33699.339999999997</v>
      </c>
      <c r="AJ35" s="47">
        <f>AK35+AL35</f>
        <v>554790.9</v>
      </c>
      <c r="AK35" s="28">
        <v>441058.77</v>
      </c>
      <c r="AL35" s="10">
        <v>113732.13</v>
      </c>
      <c r="AM35" s="92">
        <f>AG35+AJ35</f>
        <v>1517629.25</v>
      </c>
      <c r="AN35" s="28">
        <f>AH35+AK35</f>
        <v>1370197.78</v>
      </c>
      <c r="AO35" s="28">
        <f>AI35+AL35</f>
        <v>147431.47</v>
      </c>
      <c r="AP35" s="138">
        <v>43760.385416666664</v>
      </c>
      <c r="AQ35" s="82">
        <v>3.4999997663159137</v>
      </c>
      <c r="AR35" s="82">
        <v>20.499999188883596</v>
      </c>
    </row>
    <row r="36" spans="1:44" ht="141.75" x14ac:dyDescent="0.2">
      <c r="A36" s="221">
        <v>32</v>
      </c>
      <c r="B36" s="74" t="s">
        <v>211</v>
      </c>
      <c r="C36" s="54" t="s">
        <v>203</v>
      </c>
      <c r="D36" s="55" t="s">
        <v>207</v>
      </c>
      <c r="E36" s="56">
        <v>43759</v>
      </c>
      <c r="F36" s="54">
        <v>1986</v>
      </c>
      <c r="G36" s="54">
        <v>5</v>
      </c>
      <c r="H36" s="54" t="s">
        <v>29</v>
      </c>
      <c r="I36" s="54">
        <v>0</v>
      </c>
      <c r="J36" s="54" t="s">
        <v>38</v>
      </c>
      <c r="K36" s="54">
        <v>2</v>
      </c>
      <c r="L36" s="54" t="s">
        <v>29</v>
      </c>
      <c r="M36" s="54">
        <v>0</v>
      </c>
      <c r="N36" s="57">
        <v>67.3</v>
      </c>
      <c r="O36" s="54">
        <v>5</v>
      </c>
      <c r="P36" s="58" t="s">
        <v>208</v>
      </c>
      <c r="Q36" s="54">
        <v>10</v>
      </c>
      <c r="R36" s="54" t="s">
        <v>39</v>
      </c>
      <c r="S36" s="54">
        <v>3</v>
      </c>
      <c r="T36" s="54" t="s">
        <v>36</v>
      </c>
      <c r="U36" s="54">
        <v>0</v>
      </c>
      <c r="V36" s="54">
        <v>296</v>
      </c>
      <c r="W36" s="54">
        <v>7</v>
      </c>
      <c r="X36" s="78">
        <v>2.1</v>
      </c>
      <c r="Y36" s="54">
        <v>0</v>
      </c>
      <c r="Z36" s="78">
        <v>0</v>
      </c>
      <c r="AA36" s="54">
        <v>0</v>
      </c>
      <c r="AB36" s="54" t="s">
        <v>29</v>
      </c>
      <c r="AC36" s="54">
        <v>0</v>
      </c>
      <c r="AD36" s="59">
        <v>96.8</v>
      </c>
      <c r="AE36" s="60">
        <v>3</v>
      </c>
      <c r="AF36" s="85">
        <f>G36+I36+K36+M36+O36+Q36+S36+U36+W36+Y36+AA36+AC36+AE36</f>
        <v>35</v>
      </c>
      <c r="AG36" s="83">
        <f>AH36+AI36</f>
        <v>1197674.76</v>
      </c>
      <c r="AH36" s="96">
        <v>1172523.5900000001</v>
      </c>
      <c r="AI36" s="95">
        <v>25151.17</v>
      </c>
      <c r="AJ36" s="83">
        <f>AK36+AL36</f>
        <v>0</v>
      </c>
      <c r="AK36" s="110">
        <v>0</v>
      </c>
      <c r="AL36" s="95">
        <v>0</v>
      </c>
      <c r="AM36" s="95">
        <f>AG36+AJ36</f>
        <v>1197674.76</v>
      </c>
      <c r="AN36" s="95">
        <f>AH36+AK36</f>
        <v>1172523.5900000001</v>
      </c>
      <c r="AO36" s="95">
        <f>AI36+AL36</f>
        <v>25151.17</v>
      </c>
      <c r="AP36" s="105">
        <v>43760.677083333336</v>
      </c>
      <c r="AQ36" s="37">
        <f>AI36/AG36*100</f>
        <v>2.1000000033398045</v>
      </c>
      <c r="AR36" s="37" t="e">
        <f>AL36/AJ36*100</f>
        <v>#DIV/0!</v>
      </c>
    </row>
    <row r="37" spans="1:44" ht="150" x14ac:dyDescent="0.2">
      <c r="A37" s="221">
        <v>33</v>
      </c>
      <c r="B37" s="29" t="s">
        <v>200</v>
      </c>
      <c r="C37" s="19" t="s">
        <v>173</v>
      </c>
      <c r="D37" s="48" t="s">
        <v>185</v>
      </c>
      <c r="E37" s="20">
        <v>43371</v>
      </c>
      <c r="F37" s="19" t="s">
        <v>186</v>
      </c>
      <c r="G37" s="19">
        <v>5</v>
      </c>
      <c r="H37" s="19" t="s">
        <v>29</v>
      </c>
      <c r="I37" s="19">
        <v>0</v>
      </c>
      <c r="J37" s="19" t="s">
        <v>38</v>
      </c>
      <c r="K37" s="19">
        <v>2</v>
      </c>
      <c r="L37" s="19" t="s">
        <v>29</v>
      </c>
      <c r="M37" s="19">
        <v>0</v>
      </c>
      <c r="N37" s="24">
        <v>67.8</v>
      </c>
      <c r="O37" s="53">
        <v>5</v>
      </c>
      <c r="P37" s="50" t="s">
        <v>181</v>
      </c>
      <c r="Q37" s="19">
        <v>10</v>
      </c>
      <c r="R37" s="19" t="s">
        <v>184</v>
      </c>
      <c r="S37" s="19">
        <v>3</v>
      </c>
      <c r="T37" s="19" t="s">
        <v>36</v>
      </c>
      <c r="U37" s="19">
        <v>0</v>
      </c>
      <c r="V37" s="19">
        <v>179</v>
      </c>
      <c r="W37" s="19">
        <v>5</v>
      </c>
      <c r="X37" s="21">
        <v>3.5</v>
      </c>
      <c r="Y37" s="19">
        <v>3</v>
      </c>
      <c r="Z37" s="21">
        <v>20.5</v>
      </c>
      <c r="AA37" s="19">
        <v>1</v>
      </c>
      <c r="AB37" s="19" t="s">
        <v>29</v>
      </c>
      <c r="AC37" s="19">
        <v>0</v>
      </c>
      <c r="AD37" s="22" t="s">
        <v>187</v>
      </c>
      <c r="AE37" s="49">
        <v>0</v>
      </c>
      <c r="AF37" s="84">
        <f>G37+I37+K37+M37+O37+Q37+S37+U37+W37+Y37+AA37+AC37+AE37</f>
        <v>34</v>
      </c>
      <c r="AG37" s="51">
        <f>AH37+AI37</f>
        <v>2166242.81</v>
      </c>
      <c r="AH37" s="109">
        <v>2090424.31</v>
      </c>
      <c r="AI37" s="109">
        <v>75818.5</v>
      </c>
      <c r="AJ37" s="51">
        <f>AK37+AL37</f>
        <v>2045944.6400000001</v>
      </c>
      <c r="AK37" s="27">
        <v>1626525.99</v>
      </c>
      <c r="AL37" s="27">
        <v>419418.65</v>
      </c>
      <c r="AM37" s="51">
        <f>AN37+AO37</f>
        <v>4212187.45</v>
      </c>
      <c r="AN37" s="27">
        <f>AH37+AK37</f>
        <v>3716950.3</v>
      </c>
      <c r="AO37" s="27">
        <f>AI37+AL37</f>
        <v>495237.15</v>
      </c>
      <c r="AP37" s="106">
        <v>43486.375</v>
      </c>
      <c r="AQ37" s="22">
        <v>2.100000152778339</v>
      </c>
      <c r="AR37" s="22" t="e">
        <v>#DIV/0!</v>
      </c>
    </row>
    <row r="38" spans="1:44" ht="110.25" x14ac:dyDescent="0.2">
      <c r="A38" s="220">
        <v>34</v>
      </c>
      <c r="B38" s="29" t="s">
        <v>196</v>
      </c>
      <c r="C38" s="19" t="s">
        <v>173</v>
      </c>
      <c r="D38" s="48" t="s">
        <v>28</v>
      </c>
      <c r="E38" s="20">
        <v>43759</v>
      </c>
      <c r="F38" s="19">
        <v>1975</v>
      </c>
      <c r="G38" s="19">
        <v>6</v>
      </c>
      <c r="H38" s="19"/>
      <c r="I38" s="19"/>
      <c r="J38" s="19" t="s">
        <v>38</v>
      </c>
      <c r="K38" s="19">
        <v>2</v>
      </c>
      <c r="L38" s="19"/>
      <c r="M38" s="19"/>
      <c r="N38" s="24">
        <v>67</v>
      </c>
      <c r="O38" s="19">
        <v>5</v>
      </c>
      <c r="P38" s="50" t="s">
        <v>181</v>
      </c>
      <c r="Q38" s="19">
        <v>10</v>
      </c>
      <c r="R38" s="19" t="s">
        <v>31</v>
      </c>
      <c r="S38" s="19">
        <v>3</v>
      </c>
      <c r="T38" s="19" t="s">
        <v>32</v>
      </c>
      <c r="U38" s="19">
        <v>0</v>
      </c>
      <c r="V38" s="19">
        <v>80</v>
      </c>
      <c r="W38" s="19">
        <v>3</v>
      </c>
      <c r="X38" s="21">
        <v>3.5</v>
      </c>
      <c r="Y38" s="19">
        <v>3</v>
      </c>
      <c r="Z38" s="21">
        <v>20.5</v>
      </c>
      <c r="AA38" s="19">
        <v>1</v>
      </c>
      <c r="AB38" s="19"/>
      <c r="AC38" s="19"/>
      <c r="AD38" s="22">
        <v>95.2</v>
      </c>
      <c r="AE38" s="49">
        <v>1</v>
      </c>
      <c r="AF38" s="84">
        <f>G38+I38+K38+M38+O38+Q38+S38+U38+W38+Y38+AA38+AC38+AE38</f>
        <v>34</v>
      </c>
      <c r="AG38" s="51">
        <f>AH38+AI38</f>
        <v>1749949.15</v>
      </c>
      <c r="AH38" s="109">
        <v>1688700.93</v>
      </c>
      <c r="AI38" s="109">
        <v>61248.22</v>
      </c>
      <c r="AJ38" s="51">
        <f>AK38+AL38</f>
        <v>4443004.51</v>
      </c>
      <c r="AK38" s="27">
        <v>3532188.59</v>
      </c>
      <c r="AL38" s="27">
        <v>910815.92</v>
      </c>
      <c r="AM38" s="51">
        <f>AN38+AO38</f>
        <v>6192953.6599999992</v>
      </c>
      <c r="AN38" s="27">
        <f>AH38+AK38</f>
        <v>5220889.5199999996</v>
      </c>
      <c r="AO38" s="27">
        <f>AI38+AL38</f>
        <v>972064.14</v>
      </c>
      <c r="AP38" s="106">
        <v>43759.375</v>
      </c>
      <c r="AQ38" s="107">
        <f>AI38/AG38*100</f>
        <v>3.4999999857138713</v>
      </c>
      <c r="AR38" s="107">
        <f>AL38/AJ38*100</f>
        <v>20.499999897591824</v>
      </c>
    </row>
    <row r="39" spans="1:44" ht="409.5" x14ac:dyDescent="0.2">
      <c r="A39" s="221">
        <v>35</v>
      </c>
      <c r="B39" s="16" t="s">
        <v>167</v>
      </c>
      <c r="C39" s="12" t="s">
        <v>0</v>
      </c>
      <c r="D39" s="12" t="s">
        <v>168</v>
      </c>
      <c r="E39" s="15">
        <v>43756</v>
      </c>
      <c r="F39" s="12">
        <v>1999</v>
      </c>
      <c r="G39" s="12">
        <v>3</v>
      </c>
      <c r="H39" s="12" t="s">
        <v>29</v>
      </c>
      <c r="I39" s="12">
        <v>0</v>
      </c>
      <c r="J39" s="12" t="s">
        <v>30</v>
      </c>
      <c r="K39" s="12">
        <v>2</v>
      </c>
      <c r="L39" s="12" t="s">
        <v>30</v>
      </c>
      <c r="M39" s="12">
        <v>0</v>
      </c>
      <c r="N39" s="41">
        <v>70</v>
      </c>
      <c r="O39" s="12">
        <f>VLOOKUP(N39,[1]Критерии!$A$10:$B$15,2)</f>
        <v>6</v>
      </c>
      <c r="P39" s="12" t="s">
        <v>156</v>
      </c>
      <c r="Q39" s="12">
        <f>9+1</f>
        <v>10</v>
      </c>
      <c r="R39" s="12" t="s">
        <v>30</v>
      </c>
      <c r="S39" s="12">
        <v>3</v>
      </c>
      <c r="T39" s="12" t="s">
        <v>32</v>
      </c>
      <c r="U39" s="12">
        <v>0</v>
      </c>
      <c r="V39" s="12">
        <v>201</v>
      </c>
      <c r="W39" s="12">
        <v>7</v>
      </c>
      <c r="X39" s="77">
        <v>2</v>
      </c>
      <c r="Y39" s="12">
        <v>0</v>
      </c>
      <c r="Z39" s="77">
        <v>0</v>
      </c>
      <c r="AA39" s="12">
        <v>0</v>
      </c>
      <c r="AB39" s="12" t="s">
        <v>44</v>
      </c>
      <c r="AC39" s="12">
        <v>0</v>
      </c>
      <c r="AD39" s="43">
        <v>99</v>
      </c>
      <c r="AE39" s="42">
        <v>3</v>
      </c>
      <c r="AF39" s="113">
        <f>G39+I39+K39+M39+O39+Q39+S39+U39+W39+Y39+AA39+AC39+AE39</f>
        <v>34</v>
      </c>
      <c r="AG39" s="44">
        <f>AH39+AI39</f>
        <v>1899294.6</v>
      </c>
      <c r="AH39" s="14">
        <v>1861308.7100000002</v>
      </c>
      <c r="AI39" s="14">
        <v>37985.89</v>
      </c>
      <c r="AJ39" s="44">
        <f>AK39+AL39</f>
        <v>0</v>
      </c>
      <c r="AK39" s="14">
        <v>0</v>
      </c>
      <c r="AL39" s="14">
        <v>0</v>
      </c>
      <c r="AM39" s="14">
        <f>AG39+AJ39</f>
        <v>1899294.6</v>
      </c>
      <c r="AN39" s="14">
        <f>AH39+AK39</f>
        <v>1861308.7100000002</v>
      </c>
      <c r="AO39" s="14">
        <f>AI39+AL39</f>
        <v>37985.89</v>
      </c>
      <c r="AP39" s="23">
        <v>43759.625</v>
      </c>
      <c r="AQ39" s="37">
        <f>AI39/AG39*100</f>
        <v>1.9999998946977471</v>
      </c>
      <c r="AR39" s="37" t="e">
        <f>AL39/AJ39*100</f>
        <v>#DIV/0!</v>
      </c>
    </row>
    <row r="40" spans="1:44" ht="78.75" x14ac:dyDescent="0.2">
      <c r="A40" s="220">
        <v>36</v>
      </c>
      <c r="B40" s="74" t="s">
        <v>214</v>
      </c>
      <c r="C40" s="54" t="s">
        <v>203</v>
      </c>
      <c r="D40" s="55" t="s">
        <v>213</v>
      </c>
      <c r="E40" s="56">
        <v>43749</v>
      </c>
      <c r="F40" s="54">
        <v>1965</v>
      </c>
      <c r="G40" s="54">
        <v>6</v>
      </c>
      <c r="H40" s="54" t="s">
        <v>29</v>
      </c>
      <c r="I40" s="54">
        <v>0</v>
      </c>
      <c r="J40" s="54" t="s">
        <v>38</v>
      </c>
      <c r="K40" s="54">
        <v>2</v>
      </c>
      <c r="L40" s="54" t="s">
        <v>29</v>
      </c>
      <c r="M40" s="54">
        <v>0</v>
      </c>
      <c r="N40" s="57">
        <v>79.099999999999994</v>
      </c>
      <c r="O40" s="54">
        <v>6</v>
      </c>
      <c r="P40" s="58" t="s">
        <v>176</v>
      </c>
      <c r="Q40" s="54">
        <v>10</v>
      </c>
      <c r="R40" s="54" t="s">
        <v>39</v>
      </c>
      <c r="S40" s="54">
        <v>3</v>
      </c>
      <c r="T40" s="54" t="s">
        <v>36</v>
      </c>
      <c r="U40" s="54">
        <v>0</v>
      </c>
      <c r="V40" s="54">
        <v>101</v>
      </c>
      <c r="W40" s="54">
        <v>4</v>
      </c>
      <c r="X40" s="78">
        <v>2</v>
      </c>
      <c r="Y40" s="54">
        <v>0</v>
      </c>
      <c r="Z40" s="78">
        <v>20</v>
      </c>
      <c r="AA40" s="54">
        <v>0</v>
      </c>
      <c r="AB40" s="54" t="s">
        <v>29</v>
      </c>
      <c r="AC40" s="54">
        <v>0</v>
      </c>
      <c r="AD40" s="59">
        <v>98.8</v>
      </c>
      <c r="AE40" s="60">
        <v>3</v>
      </c>
      <c r="AF40" s="85">
        <f>G40+I40+K40+M40+O40+Q40+S40+U40+W40+Y40+AA40+AC40+AE40</f>
        <v>34</v>
      </c>
      <c r="AG40" s="83">
        <f>AH40+AI40</f>
        <v>420782.14</v>
      </c>
      <c r="AH40" s="96">
        <v>412366.5</v>
      </c>
      <c r="AI40" s="95">
        <v>8415.64</v>
      </c>
      <c r="AJ40" s="83">
        <f>AK40+AL40</f>
        <v>136161.91</v>
      </c>
      <c r="AK40" s="110">
        <v>108929.53</v>
      </c>
      <c r="AL40" s="95">
        <v>27232.38</v>
      </c>
      <c r="AM40" s="95">
        <f>AG40+AJ40</f>
        <v>556944.05000000005</v>
      </c>
      <c r="AN40" s="95">
        <f>AH40+AK40</f>
        <v>521296.03</v>
      </c>
      <c r="AO40" s="95">
        <f>AI40+AL40</f>
        <v>35648.020000000004</v>
      </c>
      <c r="AP40" s="105">
        <v>43759.631944444445</v>
      </c>
      <c r="AQ40" s="107">
        <f>AI40/AG40*100</f>
        <v>1.9999993345725176</v>
      </c>
      <c r="AR40" s="107">
        <f>AL40/AJ40*100</f>
        <v>19.99999853116044</v>
      </c>
    </row>
    <row r="41" spans="1:44" ht="78.75" x14ac:dyDescent="0.2">
      <c r="A41" s="221">
        <v>37</v>
      </c>
      <c r="B41" s="74" t="s">
        <v>212</v>
      </c>
      <c r="C41" s="54" t="s">
        <v>203</v>
      </c>
      <c r="D41" s="55" t="s">
        <v>213</v>
      </c>
      <c r="E41" s="56">
        <v>43749</v>
      </c>
      <c r="F41" s="54">
        <v>1965</v>
      </c>
      <c r="G41" s="54">
        <v>6</v>
      </c>
      <c r="H41" s="54" t="s">
        <v>29</v>
      </c>
      <c r="I41" s="54">
        <v>0</v>
      </c>
      <c r="J41" s="54" t="s">
        <v>38</v>
      </c>
      <c r="K41" s="54">
        <v>2</v>
      </c>
      <c r="L41" s="54" t="s">
        <v>29</v>
      </c>
      <c r="M41" s="54">
        <v>0</v>
      </c>
      <c r="N41" s="57">
        <v>80.099999999999994</v>
      </c>
      <c r="O41" s="54">
        <v>7</v>
      </c>
      <c r="P41" s="58" t="s">
        <v>176</v>
      </c>
      <c r="Q41" s="54">
        <v>10</v>
      </c>
      <c r="R41" s="54" t="s">
        <v>39</v>
      </c>
      <c r="S41" s="54">
        <v>3</v>
      </c>
      <c r="T41" s="54" t="s">
        <v>36</v>
      </c>
      <c r="U41" s="54">
        <v>0</v>
      </c>
      <c r="V41" s="54">
        <v>64</v>
      </c>
      <c r="W41" s="54">
        <v>3</v>
      </c>
      <c r="X41" s="78">
        <v>2</v>
      </c>
      <c r="Y41" s="54">
        <v>0</v>
      </c>
      <c r="Z41" s="78">
        <v>20</v>
      </c>
      <c r="AA41" s="54">
        <v>0</v>
      </c>
      <c r="AB41" s="54" t="s">
        <v>29</v>
      </c>
      <c r="AC41" s="54">
        <v>0</v>
      </c>
      <c r="AD41" s="59">
        <v>98.6</v>
      </c>
      <c r="AE41" s="60">
        <v>3</v>
      </c>
      <c r="AF41" s="85">
        <f>G41+I41+K41+M41+O41+Q41+S41+U41+W41+Y41+AA41+AC41+AE41</f>
        <v>34</v>
      </c>
      <c r="AG41" s="83">
        <f>AH41+AI41</f>
        <v>531981.88</v>
      </c>
      <c r="AH41" s="96">
        <v>521342.24</v>
      </c>
      <c r="AI41" s="95">
        <v>10639.64</v>
      </c>
      <c r="AJ41" s="83">
        <f>AK41+AL41</f>
        <v>102267.90000000001</v>
      </c>
      <c r="AK41" s="110">
        <v>81814.320000000007</v>
      </c>
      <c r="AL41" s="95">
        <v>20453.580000000002</v>
      </c>
      <c r="AM41" s="95">
        <f>AG41+AJ41</f>
        <v>634249.78</v>
      </c>
      <c r="AN41" s="95">
        <f>AH41+AK41</f>
        <v>603156.56000000006</v>
      </c>
      <c r="AO41" s="95">
        <f>AI41+AL41</f>
        <v>31093.22</v>
      </c>
      <c r="AP41" s="105">
        <v>43759.635416666664</v>
      </c>
      <c r="AQ41" s="37">
        <f>AI41/AG41*100</f>
        <v>2.0000004511431855</v>
      </c>
      <c r="AR41" s="37">
        <f>AL41/AJ41*100</f>
        <v>20</v>
      </c>
    </row>
    <row r="42" spans="1:44" ht="110.25" x14ac:dyDescent="0.2">
      <c r="A42" s="221">
        <v>38</v>
      </c>
      <c r="B42" s="29" t="s">
        <v>197</v>
      </c>
      <c r="C42" s="19" t="s">
        <v>173</v>
      </c>
      <c r="D42" s="48" t="s">
        <v>182</v>
      </c>
      <c r="E42" s="20">
        <v>43758</v>
      </c>
      <c r="F42" s="19">
        <v>1966</v>
      </c>
      <c r="G42" s="19">
        <v>6</v>
      </c>
      <c r="H42" s="19"/>
      <c r="I42" s="19"/>
      <c r="J42" s="19" t="s">
        <v>174</v>
      </c>
      <c r="K42" s="19">
        <v>2</v>
      </c>
      <c r="L42" s="19"/>
      <c r="M42" s="19"/>
      <c r="N42" s="24">
        <v>75.510000000000005</v>
      </c>
      <c r="O42" s="19">
        <v>6</v>
      </c>
      <c r="P42" s="50" t="s">
        <v>181</v>
      </c>
      <c r="Q42" s="19">
        <v>10</v>
      </c>
      <c r="R42" s="19" t="s">
        <v>31</v>
      </c>
      <c r="S42" s="19">
        <v>3</v>
      </c>
      <c r="T42" s="19" t="s">
        <v>32</v>
      </c>
      <c r="U42" s="19">
        <v>0</v>
      </c>
      <c r="V42" s="19">
        <v>60</v>
      </c>
      <c r="W42" s="19">
        <v>3</v>
      </c>
      <c r="X42" s="21">
        <v>3.5</v>
      </c>
      <c r="Y42" s="19">
        <v>3</v>
      </c>
      <c r="Z42" s="21">
        <v>20.5</v>
      </c>
      <c r="AA42" s="19">
        <v>1</v>
      </c>
      <c r="AB42" s="19"/>
      <c r="AC42" s="19"/>
      <c r="AD42" s="22">
        <v>94.7</v>
      </c>
      <c r="AE42" s="49">
        <v>0</v>
      </c>
      <c r="AF42" s="84">
        <f>G42+I42+K42+M42+O42+Q42+S42+U42+W42+Y42+AA42+AC42+AE42</f>
        <v>34</v>
      </c>
      <c r="AG42" s="51">
        <f>AH42+AI42</f>
        <v>633309.04999999993</v>
      </c>
      <c r="AH42" s="27">
        <v>611143.23</v>
      </c>
      <c r="AI42" s="27">
        <v>22165.82</v>
      </c>
      <c r="AJ42" s="51">
        <f>AK42+AL42</f>
        <v>583079.63</v>
      </c>
      <c r="AK42" s="27">
        <v>463548.31</v>
      </c>
      <c r="AL42" s="27">
        <v>119531.32</v>
      </c>
      <c r="AM42" s="51">
        <f>AN42+AO42</f>
        <v>1216388.6800000002</v>
      </c>
      <c r="AN42" s="27">
        <f>AH42+AK42</f>
        <v>1074691.54</v>
      </c>
      <c r="AO42" s="27">
        <f>AI42+AL42</f>
        <v>141697.14000000001</v>
      </c>
      <c r="AP42" s="106">
        <v>43760.375</v>
      </c>
      <c r="AQ42" s="37">
        <f>AI42/AG42*100</f>
        <v>3.5000005131775715</v>
      </c>
      <c r="AR42" s="37">
        <f>AL42/AJ42*100</f>
        <v>20.499999288261879</v>
      </c>
    </row>
    <row r="43" spans="1:44" ht="131.25" x14ac:dyDescent="0.2">
      <c r="A43" s="220">
        <v>39</v>
      </c>
      <c r="B43" s="46" t="s">
        <v>152</v>
      </c>
      <c r="C43" s="7" t="s">
        <v>2</v>
      </c>
      <c r="D43" s="7" t="s">
        <v>28</v>
      </c>
      <c r="E43" s="11">
        <v>43753</v>
      </c>
      <c r="F43" s="7">
        <v>1952</v>
      </c>
      <c r="G43" s="7">
        <v>6</v>
      </c>
      <c r="H43" s="7" t="s">
        <v>44</v>
      </c>
      <c r="I43" s="7">
        <v>0</v>
      </c>
      <c r="J43" s="7" t="s">
        <v>45</v>
      </c>
      <c r="K43" s="7">
        <v>2</v>
      </c>
      <c r="L43" s="7"/>
      <c r="M43" s="7"/>
      <c r="N43" s="38">
        <v>72.989999999999995</v>
      </c>
      <c r="O43" s="7">
        <v>6</v>
      </c>
      <c r="P43" s="7" t="s">
        <v>120</v>
      </c>
      <c r="Q43" s="7">
        <v>8</v>
      </c>
      <c r="R43" s="7" t="s">
        <v>46</v>
      </c>
      <c r="S43" s="7">
        <v>3</v>
      </c>
      <c r="T43" s="7" t="s">
        <v>44</v>
      </c>
      <c r="U43" s="7">
        <v>0</v>
      </c>
      <c r="V43" s="7">
        <v>170</v>
      </c>
      <c r="W43" s="7">
        <v>5</v>
      </c>
      <c r="X43" s="39" t="s">
        <v>124</v>
      </c>
      <c r="Y43" s="7">
        <v>0</v>
      </c>
      <c r="Z43" s="39">
        <v>25</v>
      </c>
      <c r="AA43" s="7">
        <v>1</v>
      </c>
      <c r="AB43" s="7"/>
      <c r="AC43" s="7"/>
      <c r="AD43" s="9">
        <v>99.9</v>
      </c>
      <c r="AE43" s="7">
        <v>3</v>
      </c>
      <c r="AF43" s="111">
        <f>G43+I43+K43+M43+O43+Q43+S43+U43+W43+Y43+AA43+AC43+AE43</f>
        <v>34</v>
      </c>
      <c r="AG43" s="47">
        <f>AH43+AI43</f>
        <v>0</v>
      </c>
      <c r="AH43" s="28">
        <v>0</v>
      </c>
      <c r="AI43" s="10">
        <v>0</v>
      </c>
      <c r="AJ43" s="47">
        <f>AK43+AL43</f>
        <v>1448256.36</v>
      </c>
      <c r="AK43" s="28">
        <v>1086192.27</v>
      </c>
      <c r="AL43" s="10">
        <v>362064.09</v>
      </c>
      <c r="AM43" s="92">
        <f>AG43+AJ43</f>
        <v>1448256.36</v>
      </c>
      <c r="AN43" s="28">
        <f>AH43+AK43</f>
        <v>1086192.27</v>
      </c>
      <c r="AO43" s="28">
        <f>AI43+AL43</f>
        <v>362064.09</v>
      </c>
      <c r="AP43" s="138">
        <v>43760.385416666664</v>
      </c>
      <c r="AQ43" s="82">
        <v>3.4999993898104216</v>
      </c>
      <c r="AR43" s="82">
        <v>20.499998969019433</v>
      </c>
    </row>
    <row r="44" spans="1:44" ht="131.25" x14ac:dyDescent="0.2">
      <c r="A44" s="221">
        <v>40</v>
      </c>
      <c r="B44" s="6" t="s">
        <v>133</v>
      </c>
      <c r="C44" s="7" t="s">
        <v>2</v>
      </c>
      <c r="D44" s="7" t="s">
        <v>28</v>
      </c>
      <c r="E44" s="11">
        <v>43751</v>
      </c>
      <c r="F44" s="7">
        <v>1959</v>
      </c>
      <c r="G44" s="7">
        <v>6</v>
      </c>
      <c r="H44" s="7" t="s">
        <v>44</v>
      </c>
      <c r="I44" s="7">
        <v>0</v>
      </c>
      <c r="J44" s="7" t="s">
        <v>45</v>
      </c>
      <c r="K44" s="7">
        <v>2</v>
      </c>
      <c r="L44" s="7"/>
      <c r="M44" s="7"/>
      <c r="N44" s="38">
        <v>72.86</v>
      </c>
      <c r="O44" s="7">
        <v>6</v>
      </c>
      <c r="P44" s="7" t="s">
        <v>120</v>
      </c>
      <c r="Q44" s="7">
        <v>3</v>
      </c>
      <c r="R44" s="7" t="s">
        <v>46</v>
      </c>
      <c r="S44" s="7">
        <v>3</v>
      </c>
      <c r="T44" s="7" t="s">
        <v>44</v>
      </c>
      <c r="U44" s="7">
        <v>0</v>
      </c>
      <c r="V44" s="7">
        <v>250</v>
      </c>
      <c r="W44" s="7">
        <v>7</v>
      </c>
      <c r="X44" s="39">
        <v>3.5</v>
      </c>
      <c r="Y44" s="7">
        <v>3</v>
      </c>
      <c r="Z44" s="39">
        <v>20.5</v>
      </c>
      <c r="AA44" s="7">
        <v>1</v>
      </c>
      <c r="AB44" s="7"/>
      <c r="AC44" s="7"/>
      <c r="AD44" s="9">
        <v>99.9</v>
      </c>
      <c r="AE44" s="7">
        <v>3</v>
      </c>
      <c r="AF44" s="111">
        <f>G44+I44+K44+M44+O44+Q44+S44+U44+W44+Y44+AA44+AC44+AE44</f>
        <v>34</v>
      </c>
      <c r="AG44" s="47">
        <f>AH44+AI44</f>
        <v>281286.22000000003</v>
      </c>
      <c r="AH44" s="28">
        <v>271441.21000000002</v>
      </c>
      <c r="AI44" s="10">
        <v>9845.01</v>
      </c>
      <c r="AJ44" s="47">
        <f>AK44+AL44</f>
        <v>1024690.6000000001</v>
      </c>
      <c r="AK44" s="28">
        <v>814629.03</v>
      </c>
      <c r="AL44" s="10">
        <v>210061.57</v>
      </c>
      <c r="AM44" s="92">
        <f>AG44+AJ44</f>
        <v>1305976.82</v>
      </c>
      <c r="AN44" s="28">
        <f>AH44+AK44</f>
        <v>1086070.24</v>
      </c>
      <c r="AO44" s="28">
        <f>AI44+AL44</f>
        <v>219906.58000000002</v>
      </c>
      <c r="AP44" s="138">
        <v>43760.385416666664</v>
      </c>
      <c r="AQ44" s="82">
        <v>3.0999985715721925</v>
      </c>
      <c r="AR44" s="82">
        <v>0</v>
      </c>
    </row>
    <row r="45" spans="1:44" ht="131.25" x14ac:dyDescent="0.2">
      <c r="A45" s="220">
        <v>41</v>
      </c>
      <c r="B45" s="6" t="s">
        <v>154</v>
      </c>
      <c r="C45" s="7" t="s">
        <v>2</v>
      </c>
      <c r="D45" s="7" t="s">
        <v>28</v>
      </c>
      <c r="E45" s="11">
        <v>43749</v>
      </c>
      <c r="F45" s="7">
        <v>1971</v>
      </c>
      <c r="G45" s="7">
        <v>6</v>
      </c>
      <c r="H45" s="7" t="s">
        <v>44</v>
      </c>
      <c r="I45" s="7">
        <v>0</v>
      </c>
      <c r="J45" s="7" t="s">
        <v>45</v>
      </c>
      <c r="K45" s="7">
        <v>2</v>
      </c>
      <c r="L45" s="7"/>
      <c r="M45" s="7"/>
      <c r="N45" s="38">
        <v>71.22</v>
      </c>
      <c r="O45" s="7">
        <v>6</v>
      </c>
      <c r="P45" s="7" t="s">
        <v>120</v>
      </c>
      <c r="Q45" s="7">
        <v>10</v>
      </c>
      <c r="R45" s="7" t="s">
        <v>46</v>
      </c>
      <c r="S45" s="7">
        <v>3</v>
      </c>
      <c r="T45" s="7" t="s">
        <v>44</v>
      </c>
      <c r="U45" s="7">
        <v>0</v>
      </c>
      <c r="V45" s="7">
        <v>70</v>
      </c>
      <c r="W45" s="7">
        <v>3</v>
      </c>
      <c r="X45" s="39">
        <v>0</v>
      </c>
      <c r="Y45" s="7">
        <v>0</v>
      </c>
      <c r="Z45" s="39">
        <v>20.5</v>
      </c>
      <c r="AA45" s="7">
        <v>1</v>
      </c>
      <c r="AB45" s="7"/>
      <c r="AC45" s="7"/>
      <c r="AD45" s="9">
        <v>99.9</v>
      </c>
      <c r="AE45" s="7">
        <v>3</v>
      </c>
      <c r="AF45" s="111">
        <f>G45+I45+K45+M45+O45+Q45+S45+U45+W45+Y45+AA45+AC45+AE45</f>
        <v>34</v>
      </c>
      <c r="AG45" s="47">
        <f>AH45+AI45</f>
        <v>0</v>
      </c>
      <c r="AH45" s="28">
        <v>0</v>
      </c>
      <c r="AI45" s="10">
        <v>0</v>
      </c>
      <c r="AJ45" s="47">
        <f>AK45+AL45</f>
        <v>157237.54</v>
      </c>
      <c r="AK45" s="28">
        <v>125003.85</v>
      </c>
      <c r="AL45" s="10">
        <v>32233.69</v>
      </c>
      <c r="AM45" s="92">
        <f>AG45+AJ45</f>
        <v>157237.54</v>
      </c>
      <c r="AN45" s="28">
        <f>AH45+AK45</f>
        <v>125003.85</v>
      </c>
      <c r="AO45" s="28">
        <f>AI45+AL45</f>
        <v>32233.69</v>
      </c>
      <c r="AP45" s="138">
        <v>43760.385416666664</v>
      </c>
      <c r="AQ45" s="22">
        <v>3.4999998787817961</v>
      </c>
      <c r="AR45" s="22">
        <v>20.500000109755291</v>
      </c>
    </row>
    <row r="46" spans="1:44" ht="131.25" x14ac:dyDescent="0.2">
      <c r="A46" s="221">
        <v>42</v>
      </c>
      <c r="B46" s="6" t="s">
        <v>127</v>
      </c>
      <c r="C46" s="7" t="s">
        <v>2</v>
      </c>
      <c r="D46" s="7" t="s">
        <v>28</v>
      </c>
      <c r="E46" s="11">
        <v>43750</v>
      </c>
      <c r="F46" s="7">
        <v>1962</v>
      </c>
      <c r="G46" s="7">
        <v>6</v>
      </c>
      <c r="H46" s="7" t="s">
        <v>44</v>
      </c>
      <c r="I46" s="7">
        <v>0</v>
      </c>
      <c r="J46" s="7" t="s">
        <v>45</v>
      </c>
      <c r="K46" s="7">
        <v>2</v>
      </c>
      <c r="L46" s="7"/>
      <c r="M46" s="7"/>
      <c r="N46" s="38">
        <v>72.13</v>
      </c>
      <c r="O46" s="7">
        <v>6</v>
      </c>
      <c r="P46" s="7" t="s">
        <v>120</v>
      </c>
      <c r="Q46" s="7">
        <v>3</v>
      </c>
      <c r="R46" s="7" t="s">
        <v>46</v>
      </c>
      <c r="S46" s="7">
        <v>3</v>
      </c>
      <c r="T46" s="7" t="s">
        <v>44</v>
      </c>
      <c r="U46" s="7">
        <v>0</v>
      </c>
      <c r="V46" s="7">
        <v>350</v>
      </c>
      <c r="W46" s="7">
        <v>7</v>
      </c>
      <c r="X46" s="39">
        <v>3.5</v>
      </c>
      <c r="Y46" s="7">
        <v>3</v>
      </c>
      <c r="Z46" s="39">
        <v>20.5</v>
      </c>
      <c r="AA46" s="7">
        <v>1</v>
      </c>
      <c r="AB46" s="7"/>
      <c r="AC46" s="7"/>
      <c r="AD46" s="9">
        <v>99.9</v>
      </c>
      <c r="AE46" s="7">
        <v>3</v>
      </c>
      <c r="AF46" s="111">
        <f>G46+I46+K46+M46+O46+Q46+S46+U46+W46+Y46+AA46+AC46+AE46</f>
        <v>34</v>
      </c>
      <c r="AG46" s="47">
        <f>AH46+AI46</f>
        <v>503067.07</v>
      </c>
      <c r="AH46" s="28">
        <v>485459.73</v>
      </c>
      <c r="AI46" s="10">
        <v>17607.34</v>
      </c>
      <c r="AJ46" s="47">
        <f>AK46+AL46</f>
        <v>599282.72</v>
      </c>
      <c r="AK46" s="28">
        <v>476429.77</v>
      </c>
      <c r="AL46" s="10">
        <v>122852.95</v>
      </c>
      <c r="AM46" s="92">
        <f>AG46+AJ46</f>
        <v>1102349.79</v>
      </c>
      <c r="AN46" s="28">
        <f>AH46+AK46</f>
        <v>961889.5</v>
      </c>
      <c r="AO46" s="28">
        <f>AI46+AL46</f>
        <v>140460.29</v>
      </c>
      <c r="AP46" s="138">
        <v>43760.385416666664</v>
      </c>
      <c r="AQ46" s="82">
        <v>3.4999985190841452</v>
      </c>
      <c r="AR46" s="82">
        <v>20.499998731817264</v>
      </c>
    </row>
    <row r="47" spans="1:44" ht="131.25" x14ac:dyDescent="0.2">
      <c r="A47" s="221">
        <v>43</v>
      </c>
      <c r="B47" s="46" t="s">
        <v>129</v>
      </c>
      <c r="C47" s="7" t="s">
        <v>2</v>
      </c>
      <c r="D47" s="7" t="s">
        <v>28</v>
      </c>
      <c r="E47" s="11">
        <v>43750</v>
      </c>
      <c r="F47" s="7">
        <v>1962</v>
      </c>
      <c r="G47" s="7">
        <v>6</v>
      </c>
      <c r="H47" s="7" t="s">
        <v>44</v>
      </c>
      <c r="I47" s="7">
        <v>0</v>
      </c>
      <c r="J47" s="7" t="s">
        <v>45</v>
      </c>
      <c r="K47" s="7">
        <v>2</v>
      </c>
      <c r="L47" s="7"/>
      <c r="M47" s="7"/>
      <c r="N47" s="38">
        <v>68.08</v>
      </c>
      <c r="O47" s="7">
        <v>5</v>
      </c>
      <c r="P47" s="7" t="s">
        <v>120</v>
      </c>
      <c r="Q47" s="7">
        <v>4</v>
      </c>
      <c r="R47" s="7" t="s">
        <v>46</v>
      </c>
      <c r="S47" s="7">
        <v>3</v>
      </c>
      <c r="T47" s="7" t="s">
        <v>44</v>
      </c>
      <c r="U47" s="7">
        <v>0</v>
      </c>
      <c r="V47" s="7">
        <v>250</v>
      </c>
      <c r="W47" s="7">
        <v>7</v>
      </c>
      <c r="X47" s="39">
        <v>3.5</v>
      </c>
      <c r="Y47" s="7">
        <v>3</v>
      </c>
      <c r="Z47" s="39">
        <v>20.5</v>
      </c>
      <c r="AA47" s="7">
        <v>1</v>
      </c>
      <c r="AB47" s="7"/>
      <c r="AC47" s="7"/>
      <c r="AD47" s="9">
        <v>99.9</v>
      </c>
      <c r="AE47" s="7">
        <v>3</v>
      </c>
      <c r="AF47" s="111">
        <f>G47+I47+K47+M47+O47+Q47+S47+U47+W47+Y47+AA47+AC47+AE47</f>
        <v>34</v>
      </c>
      <c r="AG47" s="47">
        <f>AH47+AI47</f>
        <v>731948.26</v>
      </c>
      <c r="AH47" s="28">
        <v>706330.08</v>
      </c>
      <c r="AI47" s="10">
        <v>25618.18</v>
      </c>
      <c r="AJ47" s="47">
        <f>AK47+AL47</f>
        <v>1283798.6400000001</v>
      </c>
      <c r="AK47" s="28">
        <v>1020619.92</v>
      </c>
      <c r="AL47" s="10">
        <v>263178.71999999997</v>
      </c>
      <c r="AM47" s="92">
        <f>AG47+AJ47</f>
        <v>2015746.9000000001</v>
      </c>
      <c r="AN47" s="28">
        <f>AH47+AK47</f>
        <v>1726950</v>
      </c>
      <c r="AO47" s="28">
        <f>AI47+AL47</f>
        <v>288796.89999999997</v>
      </c>
      <c r="AP47" s="138">
        <v>43760.385416666664</v>
      </c>
      <c r="AQ47" s="82">
        <v>3.4999997533537934</v>
      </c>
      <c r="AR47" s="82" t="e">
        <v>#DIV/0!</v>
      </c>
    </row>
    <row r="48" spans="1:44" ht="131.25" x14ac:dyDescent="0.2">
      <c r="A48" s="220">
        <v>44</v>
      </c>
      <c r="B48" s="6" t="s">
        <v>139</v>
      </c>
      <c r="C48" s="7" t="s">
        <v>2</v>
      </c>
      <c r="D48" s="7" t="s">
        <v>28</v>
      </c>
      <c r="E48" s="11">
        <v>43368</v>
      </c>
      <c r="F48" s="7">
        <v>1996</v>
      </c>
      <c r="G48" s="7">
        <v>3</v>
      </c>
      <c r="H48" s="7" t="s">
        <v>44</v>
      </c>
      <c r="I48" s="7">
        <v>0</v>
      </c>
      <c r="J48" s="7" t="s">
        <v>45</v>
      </c>
      <c r="K48" s="7">
        <v>2</v>
      </c>
      <c r="L48" s="7"/>
      <c r="M48" s="7"/>
      <c r="N48" s="38">
        <v>78.55</v>
      </c>
      <c r="O48" s="7">
        <v>6</v>
      </c>
      <c r="P48" s="7" t="s">
        <v>120</v>
      </c>
      <c r="Q48" s="7">
        <v>6</v>
      </c>
      <c r="R48" s="7" t="s">
        <v>46</v>
      </c>
      <c r="S48" s="7">
        <v>3</v>
      </c>
      <c r="T48" s="7" t="s">
        <v>44</v>
      </c>
      <c r="U48" s="7">
        <v>0</v>
      </c>
      <c r="V48" s="7">
        <v>230</v>
      </c>
      <c r="W48" s="7">
        <v>7</v>
      </c>
      <c r="X48" s="39">
        <v>3.5</v>
      </c>
      <c r="Y48" s="7">
        <v>3</v>
      </c>
      <c r="Z48" s="39">
        <v>20.5</v>
      </c>
      <c r="AA48" s="7">
        <v>1</v>
      </c>
      <c r="AB48" s="7"/>
      <c r="AC48" s="7"/>
      <c r="AD48" s="9">
        <v>99.9</v>
      </c>
      <c r="AE48" s="7">
        <v>3</v>
      </c>
      <c r="AF48" s="111">
        <f>G48+I48+K48+M48+O48+Q48+S48+U48+W48+Y48+AA48+AC48+AE48</f>
        <v>34</v>
      </c>
      <c r="AG48" s="47">
        <f>AH48+AI48</f>
        <v>283765.90999999997</v>
      </c>
      <c r="AH48" s="28">
        <v>273834.11</v>
      </c>
      <c r="AI48" s="10">
        <v>9931.7999999999993</v>
      </c>
      <c r="AJ48" s="47">
        <f>AK48+AL48</f>
        <v>93245.04</v>
      </c>
      <c r="AK48" s="28">
        <v>74129.81</v>
      </c>
      <c r="AL48" s="10">
        <v>19115.23</v>
      </c>
      <c r="AM48" s="92">
        <f>AG48+AJ48</f>
        <v>377010.94999999995</v>
      </c>
      <c r="AN48" s="28">
        <f>AH48+AK48</f>
        <v>347963.92</v>
      </c>
      <c r="AO48" s="28">
        <f>AI48+AL48</f>
        <v>29047.03</v>
      </c>
      <c r="AP48" s="138">
        <v>43760.385416666664</v>
      </c>
      <c r="AQ48" s="82">
        <v>3.5001238498667506</v>
      </c>
      <c r="AR48" s="82">
        <v>20.499999320926001</v>
      </c>
    </row>
    <row r="49" spans="1:44" ht="409.5" x14ac:dyDescent="0.2">
      <c r="A49" s="221">
        <v>45</v>
      </c>
      <c r="B49" s="16" t="s">
        <v>165</v>
      </c>
      <c r="C49" s="12" t="s">
        <v>0</v>
      </c>
      <c r="D49" s="12" t="s">
        <v>37</v>
      </c>
      <c r="E49" s="15">
        <v>43755</v>
      </c>
      <c r="F49" s="12">
        <v>1966</v>
      </c>
      <c r="G49" s="12">
        <v>6</v>
      </c>
      <c r="H49" s="12" t="s">
        <v>29</v>
      </c>
      <c r="I49" s="13">
        <v>0</v>
      </c>
      <c r="J49" s="12" t="s">
        <v>30</v>
      </c>
      <c r="K49" s="13">
        <v>2</v>
      </c>
      <c r="L49" s="12" t="s">
        <v>30</v>
      </c>
      <c r="M49" s="12">
        <v>0</v>
      </c>
      <c r="N49" s="41">
        <v>68.2</v>
      </c>
      <c r="O49" s="13">
        <f>VLOOKUP(N49,[1]Критерии!$A$10:$B$15,2)</f>
        <v>5</v>
      </c>
      <c r="P49" s="12" t="s">
        <v>156</v>
      </c>
      <c r="Q49" s="13">
        <v>10</v>
      </c>
      <c r="R49" s="12" t="s">
        <v>30</v>
      </c>
      <c r="S49" s="13">
        <v>3</v>
      </c>
      <c r="T49" s="12" t="s">
        <v>32</v>
      </c>
      <c r="U49" s="13">
        <v>0</v>
      </c>
      <c r="V49" s="12">
        <v>151</v>
      </c>
      <c r="W49" s="13">
        <v>5</v>
      </c>
      <c r="X49" s="77">
        <v>2</v>
      </c>
      <c r="Y49" s="13">
        <v>0</v>
      </c>
      <c r="Z49" s="77">
        <v>20</v>
      </c>
      <c r="AA49" s="12">
        <v>0</v>
      </c>
      <c r="AB49" s="12" t="s">
        <v>44</v>
      </c>
      <c r="AC49" s="13">
        <v>0</v>
      </c>
      <c r="AD49" s="43">
        <v>98.3</v>
      </c>
      <c r="AE49" s="13">
        <v>3</v>
      </c>
      <c r="AF49" s="113">
        <f>G49+I49+K49+M49+O49+Q49+S49+U49+W49+Y49+AA49+AC49+AE49</f>
        <v>34</v>
      </c>
      <c r="AG49" s="44">
        <f>AH49+AI49</f>
        <v>1402500.67</v>
      </c>
      <c r="AH49" s="14">
        <v>1374450.66</v>
      </c>
      <c r="AI49" s="14">
        <v>28050.01</v>
      </c>
      <c r="AJ49" s="44">
        <f>AK49+AL49</f>
        <v>273462.83</v>
      </c>
      <c r="AK49" s="14">
        <v>218770.27000000002</v>
      </c>
      <c r="AL49" s="14">
        <v>54692.56</v>
      </c>
      <c r="AM49" s="14">
        <f>AG49+AJ49</f>
        <v>1675963.5</v>
      </c>
      <c r="AN49" s="14">
        <f>AH49+AK49</f>
        <v>1593220.93</v>
      </c>
      <c r="AO49" s="14">
        <f>AI49+AL49</f>
        <v>82742.569999999992</v>
      </c>
      <c r="AP49" s="23">
        <v>43760.631944444445</v>
      </c>
      <c r="AQ49" s="59">
        <f>AI49/AG49*100</f>
        <v>1.9999997575758734</v>
      </c>
      <c r="AR49" s="59">
        <f>AL49/AJ49*100</f>
        <v>19.999997805917534</v>
      </c>
    </row>
    <row r="50" spans="1:44" ht="409.5" x14ac:dyDescent="0.2">
      <c r="A50" s="220">
        <v>46</v>
      </c>
      <c r="B50" s="16" t="s">
        <v>166</v>
      </c>
      <c r="C50" s="12" t="s">
        <v>0</v>
      </c>
      <c r="D50" s="12" t="s">
        <v>33</v>
      </c>
      <c r="E50" s="15">
        <v>43752</v>
      </c>
      <c r="F50" s="12">
        <v>1981</v>
      </c>
      <c r="G50" s="12">
        <v>6</v>
      </c>
      <c r="H50" s="12" t="s">
        <v>29</v>
      </c>
      <c r="I50" s="12">
        <v>0</v>
      </c>
      <c r="J50" s="12" t="s">
        <v>30</v>
      </c>
      <c r="K50" s="12">
        <v>2</v>
      </c>
      <c r="L50" s="12" t="s">
        <v>30</v>
      </c>
      <c r="M50" s="12">
        <v>0</v>
      </c>
      <c r="N50" s="41">
        <v>67</v>
      </c>
      <c r="O50" s="13">
        <f>VLOOKUP(N50,[1]Критерии!$A$10:$B$15,2)</f>
        <v>5</v>
      </c>
      <c r="P50" s="12" t="s">
        <v>156</v>
      </c>
      <c r="Q50" s="12">
        <v>10</v>
      </c>
      <c r="R50" s="12" t="s">
        <v>30</v>
      </c>
      <c r="S50" s="12">
        <v>3</v>
      </c>
      <c r="T50" s="12" t="s">
        <v>32</v>
      </c>
      <c r="U50" s="12">
        <v>0</v>
      </c>
      <c r="V50" s="12">
        <v>151</v>
      </c>
      <c r="W50" s="12">
        <v>5</v>
      </c>
      <c r="X50" s="77">
        <v>2</v>
      </c>
      <c r="Y50" s="13">
        <v>0</v>
      </c>
      <c r="Z50" s="77">
        <v>0</v>
      </c>
      <c r="AA50" s="12">
        <v>0</v>
      </c>
      <c r="AB50" s="12" t="s">
        <v>44</v>
      </c>
      <c r="AC50" s="13">
        <v>0</v>
      </c>
      <c r="AD50" s="43">
        <v>98</v>
      </c>
      <c r="AE50" s="13">
        <v>3</v>
      </c>
      <c r="AF50" s="113">
        <f>G50+I50+K50+M50+O50+Q50+S50+U50+W50+Y50+AA50+AC50+AE50</f>
        <v>34</v>
      </c>
      <c r="AG50" s="44">
        <f>AH50+AI50</f>
        <v>2326910.88</v>
      </c>
      <c r="AH50" s="14">
        <v>2280372.6599999997</v>
      </c>
      <c r="AI50" s="14">
        <v>46538.22</v>
      </c>
      <c r="AJ50" s="44">
        <f>AK50+AL50</f>
        <v>0</v>
      </c>
      <c r="AK50" s="14">
        <v>0</v>
      </c>
      <c r="AL50" s="14">
        <v>0</v>
      </c>
      <c r="AM50" s="14">
        <f>AG50+AJ50</f>
        <v>2326910.88</v>
      </c>
      <c r="AN50" s="14">
        <f>AH50+AK50</f>
        <v>2280372.6599999997</v>
      </c>
      <c r="AO50" s="14">
        <f>AI50+AL50</f>
        <v>46538.22</v>
      </c>
      <c r="AP50" s="23">
        <v>43760.645833333336</v>
      </c>
      <c r="AQ50" s="59">
        <f>AI50/AG50*100</f>
        <v>2.0000001031410366</v>
      </c>
      <c r="AR50" s="59" t="e">
        <f>AL50/AJ50*100</f>
        <v>#DIV/0!</v>
      </c>
    </row>
    <row r="51" spans="1:44" ht="409.5" x14ac:dyDescent="0.2">
      <c r="A51" s="221">
        <v>47</v>
      </c>
      <c r="B51" s="16" t="s">
        <v>157</v>
      </c>
      <c r="C51" s="12" t="s">
        <v>0</v>
      </c>
      <c r="D51" s="12" t="s">
        <v>28</v>
      </c>
      <c r="E51" s="15">
        <v>43753</v>
      </c>
      <c r="F51" s="12">
        <v>1967</v>
      </c>
      <c r="G51" s="12">
        <v>6</v>
      </c>
      <c r="H51" s="12" t="s">
        <v>29</v>
      </c>
      <c r="I51" s="12">
        <v>0</v>
      </c>
      <c r="J51" s="12" t="s">
        <v>30</v>
      </c>
      <c r="K51" s="12">
        <v>2</v>
      </c>
      <c r="L51" s="12" t="s">
        <v>30</v>
      </c>
      <c r="M51" s="12">
        <v>0</v>
      </c>
      <c r="N51" s="41">
        <v>74.53</v>
      </c>
      <c r="O51" s="12">
        <v>6</v>
      </c>
      <c r="P51" s="12" t="s">
        <v>156</v>
      </c>
      <c r="Q51" s="12">
        <v>10</v>
      </c>
      <c r="R51" s="12" t="s">
        <v>30</v>
      </c>
      <c r="S51" s="12">
        <v>3</v>
      </c>
      <c r="T51" s="12" t="s">
        <v>32</v>
      </c>
      <c r="U51" s="12">
        <v>0</v>
      </c>
      <c r="V51" s="12">
        <v>119</v>
      </c>
      <c r="W51" s="12">
        <v>4</v>
      </c>
      <c r="X51" s="77">
        <v>2</v>
      </c>
      <c r="Y51" s="12">
        <v>0</v>
      </c>
      <c r="Z51" s="77">
        <v>20</v>
      </c>
      <c r="AA51" s="12">
        <v>0</v>
      </c>
      <c r="AB51" s="12" t="s">
        <v>44</v>
      </c>
      <c r="AC51" s="12">
        <v>0</v>
      </c>
      <c r="AD51" s="43">
        <v>122.6</v>
      </c>
      <c r="AE51" s="12">
        <v>3</v>
      </c>
      <c r="AF51" s="113">
        <f>G51+I51+K51+M51+O51+Q51+S51+U51+W51+Y51+AA51+AC51+AE51</f>
        <v>34</v>
      </c>
      <c r="AG51" s="44">
        <f>AH51+AI51</f>
        <v>1697694.53</v>
      </c>
      <c r="AH51" s="14">
        <v>1663740.6400000001</v>
      </c>
      <c r="AI51" s="14">
        <v>33953.89</v>
      </c>
      <c r="AJ51" s="44">
        <f>AK51+AL51</f>
        <v>1236411.79</v>
      </c>
      <c r="AK51" s="14">
        <v>989129.43</v>
      </c>
      <c r="AL51" s="14">
        <v>247282.36</v>
      </c>
      <c r="AM51" s="14">
        <f>AG51+AJ51</f>
        <v>2934106.3200000003</v>
      </c>
      <c r="AN51" s="14">
        <f>AH51+AK51</f>
        <v>2652870.0700000003</v>
      </c>
      <c r="AO51" s="14">
        <f>AI51+AL51</f>
        <v>281236.25</v>
      </c>
      <c r="AP51" s="23">
        <v>43760.666666666664</v>
      </c>
      <c r="AQ51" s="43">
        <f>AI51/AG51*100</f>
        <v>1.9999999646579527</v>
      </c>
      <c r="AR51" s="43">
        <f>AL51/AJ51*100</f>
        <v>20.000000161758404</v>
      </c>
    </row>
    <row r="52" spans="1:44" ht="409.5" x14ac:dyDescent="0.2">
      <c r="A52" s="221">
        <v>48</v>
      </c>
      <c r="B52" s="16" t="s">
        <v>158</v>
      </c>
      <c r="C52" s="12" t="s">
        <v>0</v>
      </c>
      <c r="D52" s="12" t="s">
        <v>28</v>
      </c>
      <c r="E52" s="15">
        <v>43753</v>
      </c>
      <c r="F52" s="12">
        <v>1967</v>
      </c>
      <c r="G52" s="12">
        <v>6</v>
      </c>
      <c r="H52" s="12" t="s">
        <v>29</v>
      </c>
      <c r="I52" s="12">
        <v>0</v>
      </c>
      <c r="J52" s="12" t="s">
        <v>30</v>
      </c>
      <c r="K52" s="12">
        <v>2</v>
      </c>
      <c r="L52" s="12" t="s">
        <v>30</v>
      </c>
      <c r="M52" s="12">
        <v>0</v>
      </c>
      <c r="N52" s="41">
        <v>76.709999999999994</v>
      </c>
      <c r="O52" s="12">
        <v>6</v>
      </c>
      <c r="P52" s="12" t="s">
        <v>156</v>
      </c>
      <c r="Q52" s="12">
        <v>10</v>
      </c>
      <c r="R52" s="12" t="s">
        <v>30</v>
      </c>
      <c r="S52" s="12">
        <v>3</v>
      </c>
      <c r="T52" s="12" t="s">
        <v>32</v>
      </c>
      <c r="U52" s="12">
        <v>0</v>
      </c>
      <c r="V52" s="12">
        <v>119</v>
      </c>
      <c r="W52" s="12">
        <v>4</v>
      </c>
      <c r="X52" s="77">
        <v>2</v>
      </c>
      <c r="Y52" s="12">
        <v>0</v>
      </c>
      <c r="Z52" s="77">
        <v>20</v>
      </c>
      <c r="AA52" s="12">
        <v>0</v>
      </c>
      <c r="AB52" s="12" t="s">
        <v>44</v>
      </c>
      <c r="AC52" s="12">
        <v>0</v>
      </c>
      <c r="AD52" s="43">
        <v>101.2</v>
      </c>
      <c r="AE52" s="12">
        <v>3</v>
      </c>
      <c r="AF52" s="113">
        <f>G52+I52+K52+M52+O52+Q52+S52+U52+W52+Y52+AA52+AC52+AE52</f>
        <v>34</v>
      </c>
      <c r="AG52" s="44">
        <f>AH52+AI52</f>
        <v>668224.02</v>
      </c>
      <c r="AH52" s="14">
        <v>654859.54</v>
      </c>
      <c r="AI52" s="14">
        <v>13364.48</v>
      </c>
      <c r="AJ52" s="44">
        <f>AK52+AL52</f>
        <v>186040.84999999998</v>
      </c>
      <c r="AK52" s="14">
        <v>148832.68</v>
      </c>
      <c r="AL52" s="14">
        <v>37208.17</v>
      </c>
      <c r="AM52" s="14">
        <f>AG52+AJ52</f>
        <v>854264.87</v>
      </c>
      <c r="AN52" s="14">
        <f>AH52+AK52</f>
        <v>803692.22</v>
      </c>
      <c r="AO52" s="14">
        <f>AI52+AL52</f>
        <v>50572.649999999994</v>
      </c>
      <c r="AP52" s="23">
        <v>43760.666666666664</v>
      </c>
      <c r="AQ52" s="43">
        <f>AI52/AG52*100</f>
        <v>1.999999940139835</v>
      </c>
      <c r="AR52" s="43">
        <f>AL52/AJ52*100</f>
        <v>20</v>
      </c>
    </row>
    <row r="53" spans="1:44" ht="409.5" x14ac:dyDescent="0.2">
      <c r="A53" s="220">
        <v>49</v>
      </c>
      <c r="B53" s="16" t="s">
        <v>159</v>
      </c>
      <c r="C53" s="12" t="s">
        <v>0</v>
      </c>
      <c r="D53" s="12" t="s">
        <v>28</v>
      </c>
      <c r="E53" s="15">
        <v>43753</v>
      </c>
      <c r="F53" s="12">
        <v>1990</v>
      </c>
      <c r="G53" s="12">
        <v>5</v>
      </c>
      <c r="H53" s="12" t="s">
        <v>29</v>
      </c>
      <c r="I53" s="12">
        <v>0</v>
      </c>
      <c r="J53" s="12" t="s">
        <v>30</v>
      </c>
      <c r="K53" s="12">
        <v>2</v>
      </c>
      <c r="L53" s="12" t="s">
        <v>30</v>
      </c>
      <c r="M53" s="12">
        <v>0</v>
      </c>
      <c r="N53" s="41">
        <v>78.12</v>
      </c>
      <c r="O53" s="12">
        <v>6</v>
      </c>
      <c r="P53" s="12" t="s">
        <v>156</v>
      </c>
      <c r="Q53" s="12">
        <v>10</v>
      </c>
      <c r="R53" s="12" t="s">
        <v>30</v>
      </c>
      <c r="S53" s="12">
        <v>3</v>
      </c>
      <c r="T53" s="12" t="s">
        <v>32</v>
      </c>
      <c r="U53" s="12">
        <v>0</v>
      </c>
      <c r="V53" s="12">
        <v>190</v>
      </c>
      <c r="W53" s="12">
        <v>5</v>
      </c>
      <c r="X53" s="77">
        <v>2</v>
      </c>
      <c r="Y53" s="12">
        <v>0</v>
      </c>
      <c r="Z53" s="77">
        <v>20</v>
      </c>
      <c r="AA53" s="12">
        <v>0</v>
      </c>
      <c r="AB53" s="12" t="s">
        <v>44</v>
      </c>
      <c r="AC53" s="12">
        <v>0</v>
      </c>
      <c r="AD53" s="43">
        <v>125.8</v>
      </c>
      <c r="AE53" s="12">
        <v>3</v>
      </c>
      <c r="AF53" s="113">
        <f>G53+I53+K53+M53+O53+Q53+S53+U53+W53+Y53+AA53+AC53+AE53</f>
        <v>34</v>
      </c>
      <c r="AG53" s="44">
        <f>AH53+AI53</f>
        <v>2154704.11</v>
      </c>
      <c r="AH53" s="14">
        <v>2111610.0299999998</v>
      </c>
      <c r="AI53" s="14">
        <v>43094.080000000002</v>
      </c>
      <c r="AJ53" s="44">
        <f>AK53+AL53</f>
        <v>2697083.44</v>
      </c>
      <c r="AK53" s="14">
        <v>2157666.75</v>
      </c>
      <c r="AL53" s="14">
        <v>539416.68999999994</v>
      </c>
      <c r="AM53" s="14">
        <f>AG53+AJ53</f>
        <v>4851787.55</v>
      </c>
      <c r="AN53" s="14">
        <f>AH53+AK53</f>
        <v>4269276.7799999993</v>
      </c>
      <c r="AO53" s="14">
        <f>AI53+AL53</f>
        <v>582510.7699999999</v>
      </c>
      <c r="AP53" s="23">
        <v>43760.666666666664</v>
      </c>
      <c r="AQ53" s="22">
        <v>3.4999999857138713</v>
      </c>
      <c r="AR53" s="22">
        <v>20.499999897591824</v>
      </c>
    </row>
    <row r="54" spans="1:44" ht="409.5" x14ac:dyDescent="0.2">
      <c r="A54" s="221">
        <v>50</v>
      </c>
      <c r="B54" s="16" t="s">
        <v>160</v>
      </c>
      <c r="C54" s="12" t="s">
        <v>0</v>
      </c>
      <c r="D54" s="12" t="s">
        <v>28</v>
      </c>
      <c r="E54" s="15">
        <v>43753</v>
      </c>
      <c r="F54" s="12">
        <v>1988</v>
      </c>
      <c r="G54" s="12">
        <v>5</v>
      </c>
      <c r="H54" s="12" t="s">
        <v>29</v>
      </c>
      <c r="I54" s="12">
        <v>0</v>
      </c>
      <c r="J54" s="12" t="s">
        <v>30</v>
      </c>
      <c r="K54" s="12">
        <v>2</v>
      </c>
      <c r="L54" s="12" t="s">
        <v>30</v>
      </c>
      <c r="M54" s="12">
        <v>0</v>
      </c>
      <c r="N54" s="41">
        <v>71.67</v>
      </c>
      <c r="O54" s="12">
        <v>6</v>
      </c>
      <c r="P54" s="12" t="s">
        <v>156</v>
      </c>
      <c r="Q54" s="12">
        <v>10</v>
      </c>
      <c r="R54" s="12" t="s">
        <v>30</v>
      </c>
      <c r="S54" s="12">
        <v>3</v>
      </c>
      <c r="T54" s="12" t="s">
        <v>32</v>
      </c>
      <c r="U54" s="12">
        <v>0</v>
      </c>
      <c r="V54" s="12">
        <v>161</v>
      </c>
      <c r="W54" s="12">
        <v>5</v>
      </c>
      <c r="X54" s="77">
        <v>2</v>
      </c>
      <c r="Y54" s="12">
        <v>0</v>
      </c>
      <c r="Z54" s="77">
        <v>20</v>
      </c>
      <c r="AA54" s="12">
        <v>0</v>
      </c>
      <c r="AB54" s="12" t="s">
        <v>44</v>
      </c>
      <c r="AC54" s="12">
        <v>0</v>
      </c>
      <c r="AD54" s="43">
        <v>122.1</v>
      </c>
      <c r="AE54" s="12">
        <v>3</v>
      </c>
      <c r="AF54" s="113">
        <f>G54+I54+K54+M54+O54+Q54+S54+U54+W54+Y54+AA54+AC54+AE54</f>
        <v>34</v>
      </c>
      <c r="AG54" s="44">
        <f>AH54+AI54</f>
        <v>1514876.59</v>
      </c>
      <c r="AH54" s="14">
        <v>1484579.06</v>
      </c>
      <c r="AI54" s="14">
        <v>30297.53</v>
      </c>
      <c r="AJ54" s="44">
        <f>AK54+AL54</f>
        <v>614151.06000000006</v>
      </c>
      <c r="AK54" s="14">
        <v>491320.85000000003</v>
      </c>
      <c r="AL54" s="14">
        <v>122830.21</v>
      </c>
      <c r="AM54" s="14">
        <f>AG54+AJ54</f>
        <v>2129027.6500000004</v>
      </c>
      <c r="AN54" s="14">
        <f>AH54+AK54</f>
        <v>1975899.9100000001</v>
      </c>
      <c r="AO54" s="14">
        <f>AI54+AL54</f>
        <v>153127.74</v>
      </c>
      <c r="AP54" s="23">
        <v>43760.666666666664</v>
      </c>
      <c r="AQ54" s="22">
        <v>3.5000005131775715</v>
      </c>
      <c r="AR54" s="22">
        <v>20.499999288261879</v>
      </c>
    </row>
    <row r="55" spans="1:44" ht="168.75" x14ac:dyDescent="0.2">
      <c r="A55" s="220">
        <v>51</v>
      </c>
      <c r="B55" s="71" t="s">
        <v>112</v>
      </c>
      <c r="C55" s="31" t="s">
        <v>42</v>
      </c>
      <c r="D55" s="31" t="s">
        <v>55</v>
      </c>
      <c r="E55" s="32">
        <v>43759</v>
      </c>
      <c r="F55" s="31">
        <v>1960</v>
      </c>
      <c r="G55" s="31">
        <v>6</v>
      </c>
      <c r="H55" s="30"/>
      <c r="I55" s="30"/>
      <c r="J55" s="31" t="s">
        <v>53</v>
      </c>
      <c r="K55" s="31">
        <v>2</v>
      </c>
      <c r="L55" s="31"/>
      <c r="M55" s="31"/>
      <c r="N55" s="33">
        <v>67.400000000000006</v>
      </c>
      <c r="O55" s="30">
        <v>5</v>
      </c>
      <c r="P55" s="31" t="s">
        <v>81</v>
      </c>
      <c r="Q55" s="30">
        <v>10</v>
      </c>
      <c r="R55" s="31" t="s">
        <v>34</v>
      </c>
      <c r="S55" s="31">
        <v>3</v>
      </c>
      <c r="T55" s="31"/>
      <c r="U55" s="30"/>
      <c r="V55" s="31">
        <v>190</v>
      </c>
      <c r="W55" s="31">
        <v>5</v>
      </c>
      <c r="X55" s="76">
        <v>2.1</v>
      </c>
      <c r="Y55" s="31">
        <v>0</v>
      </c>
      <c r="Z55" s="76">
        <v>0</v>
      </c>
      <c r="AA55" s="30"/>
      <c r="AB55" s="30"/>
      <c r="AC55" s="30"/>
      <c r="AD55" s="80">
        <v>97.2</v>
      </c>
      <c r="AE55" s="31">
        <v>3</v>
      </c>
      <c r="AF55" s="112">
        <f>G55+I55+K55+M55+O55+Q55+S55+U55+W55+Y55+AA55+AC55+AE55</f>
        <v>34</v>
      </c>
      <c r="AG55" s="87">
        <f>AH55+AI55</f>
        <v>1117807.54</v>
      </c>
      <c r="AH55" s="88">
        <v>1094333.58</v>
      </c>
      <c r="AI55" s="88">
        <v>23473.96</v>
      </c>
      <c r="AJ55" s="87">
        <f>AK55+AL55</f>
        <v>0</v>
      </c>
      <c r="AK55" s="91">
        <v>0</v>
      </c>
      <c r="AL55" s="91">
        <v>0</v>
      </c>
      <c r="AM55" s="89">
        <f>AG55+AJ55</f>
        <v>1117807.54</v>
      </c>
      <c r="AN55" s="88">
        <f>AH55+AK55</f>
        <v>1094333.58</v>
      </c>
      <c r="AO55" s="88">
        <f>AI55+AL55</f>
        <v>23473.96</v>
      </c>
      <c r="AP55" s="142">
        <v>43760.729166666664</v>
      </c>
      <c r="AQ55" s="43">
        <f>AI55/AG55*100</f>
        <v>2.1000001485049919</v>
      </c>
      <c r="AR55" s="43" t="e">
        <f>AL55/AJ55*100</f>
        <v>#DIV/0!</v>
      </c>
    </row>
    <row r="56" spans="1:44" ht="110.25" x14ac:dyDescent="0.2">
      <c r="A56" s="221">
        <v>52</v>
      </c>
      <c r="B56" s="147" t="s">
        <v>218</v>
      </c>
      <c r="C56" s="54" t="s">
        <v>203</v>
      </c>
      <c r="D56" s="148" t="s">
        <v>179</v>
      </c>
      <c r="E56" s="149">
        <v>43755</v>
      </c>
      <c r="F56" s="150">
        <v>1991</v>
      </c>
      <c r="G56" s="150">
        <v>5</v>
      </c>
      <c r="H56" s="54" t="s">
        <v>29</v>
      </c>
      <c r="I56" s="150">
        <v>0</v>
      </c>
      <c r="J56" s="150" t="s">
        <v>38</v>
      </c>
      <c r="K56" s="150">
        <v>2</v>
      </c>
      <c r="L56" s="54" t="s">
        <v>29</v>
      </c>
      <c r="M56" s="150">
        <v>0</v>
      </c>
      <c r="N56" s="151">
        <v>67.31</v>
      </c>
      <c r="O56" s="150">
        <v>5</v>
      </c>
      <c r="P56" s="58" t="s">
        <v>210</v>
      </c>
      <c r="Q56" s="150">
        <v>10</v>
      </c>
      <c r="R56" s="150" t="s">
        <v>39</v>
      </c>
      <c r="S56" s="150">
        <v>3</v>
      </c>
      <c r="T56" s="150" t="s">
        <v>36</v>
      </c>
      <c r="U56" s="150">
        <v>0</v>
      </c>
      <c r="V56" s="150">
        <v>190</v>
      </c>
      <c r="W56" s="150">
        <v>5</v>
      </c>
      <c r="X56" s="152">
        <v>3.5</v>
      </c>
      <c r="Y56" s="150">
        <v>3</v>
      </c>
      <c r="Z56" s="78">
        <v>20.5</v>
      </c>
      <c r="AA56" s="150">
        <v>1</v>
      </c>
      <c r="AB56" s="150" t="s">
        <v>29</v>
      </c>
      <c r="AC56" s="150">
        <v>0</v>
      </c>
      <c r="AD56" s="59">
        <v>94.3</v>
      </c>
      <c r="AE56" s="153">
        <v>0</v>
      </c>
      <c r="AF56" s="85">
        <f>G56+I56+K56+M56+O56+Q56+S56+U56+W56+Y56+AA56+AC56+AE56</f>
        <v>34</v>
      </c>
      <c r="AG56" s="83">
        <f>AH56+AI56</f>
        <v>2905940.09</v>
      </c>
      <c r="AH56" s="96">
        <v>2804232.19</v>
      </c>
      <c r="AI56" s="95">
        <v>101707.9</v>
      </c>
      <c r="AJ56" s="83">
        <f>AK56+AL56</f>
        <v>4417017.67</v>
      </c>
      <c r="AK56" s="110">
        <v>3511529.05</v>
      </c>
      <c r="AL56" s="95">
        <v>905488.62</v>
      </c>
      <c r="AM56" s="95">
        <f>AG56+AJ56</f>
        <v>7322957.7599999998</v>
      </c>
      <c r="AN56" s="95">
        <f>AH56+AK56</f>
        <v>6315761.2400000002</v>
      </c>
      <c r="AO56" s="95">
        <f>AI56+AL56</f>
        <v>1007196.52</v>
      </c>
      <c r="AP56" s="105">
        <v>43760.75</v>
      </c>
      <c r="AQ56" s="22">
        <v>3.5000001871399657</v>
      </c>
      <c r="AR56" s="22">
        <v>20.499999806969786</v>
      </c>
    </row>
    <row r="57" spans="1:44" ht="131.25" x14ac:dyDescent="0.2">
      <c r="A57" s="221">
        <v>53</v>
      </c>
      <c r="B57" s="147" t="s">
        <v>216</v>
      </c>
      <c r="C57" s="54" t="s">
        <v>203</v>
      </c>
      <c r="D57" s="148" t="s">
        <v>217</v>
      </c>
      <c r="E57" s="149">
        <v>43731</v>
      </c>
      <c r="F57" s="150">
        <v>1991</v>
      </c>
      <c r="G57" s="150">
        <v>5</v>
      </c>
      <c r="H57" s="54" t="s">
        <v>29</v>
      </c>
      <c r="I57" s="150">
        <v>0</v>
      </c>
      <c r="J57" s="150" t="s">
        <v>38</v>
      </c>
      <c r="K57" s="150">
        <v>2</v>
      </c>
      <c r="L57" s="54" t="s">
        <v>29</v>
      </c>
      <c r="M57" s="150">
        <v>0</v>
      </c>
      <c r="N57" s="151">
        <v>67.180000000000007</v>
      </c>
      <c r="O57" s="150">
        <v>5</v>
      </c>
      <c r="P57" s="58" t="s">
        <v>210</v>
      </c>
      <c r="Q57" s="150">
        <v>10</v>
      </c>
      <c r="R57" s="150" t="s">
        <v>205</v>
      </c>
      <c r="S57" s="150">
        <v>2</v>
      </c>
      <c r="T57" s="150" t="s">
        <v>35</v>
      </c>
      <c r="U57" s="150">
        <v>3</v>
      </c>
      <c r="V57" s="150">
        <v>384</v>
      </c>
      <c r="W57" s="150">
        <v>7</v>
      </c>
      <c r="X57" s="152">
        <v>2</v>
      </c>
      <c r="Y57" s="150">
        <v>0</v>
      </c>
      <c r="Z57" s="152">
        <v>20</v>
      </c>
      <c r="AA57" s="150">
        <v>0</v>
      </c>
      <c r="AB57" s="150" t="s">
        <v>29</v>
      </c>
      <c r="AC57" s="150">
        <v>0</v>
      </c>
      <c r="AD57" s="59">
        <v>79</v>
      </c>
      <c r="AE57" s="153">
        <v>0</v>
      </c>
      <c r="AF57" s="85">
        <f>G57+I57+K57+M57+O57+Q57+S57+U57+W57+Y57+AA57+AC57+AE57</f>
        <v>34</v>
      </c>
      <c r="AG57" s="83">
        <f>AH57+AI57</f>
        <v>856792.09</v>
      </c>
      <c r="AH57" s="96">
        <v>839656.25</v>
      </c>
      <c r="AI57" s="95">
        <v>17135.84</v>
      </c>
      <c r="AJ57" s="83">
        <f>AK57+AL57</f>
        <v>2025309.65</v>
      </c>
      <c r="AK57" s="110">
        <v>1620247.72</v>
      </c>
      <c r="AL57" s="95">
        <v>405061.93</v>
      </c>
      <c r="AM57" s="95">
        <f>AG57+AJ57</f>
        <v>2882101.7399999998</v>
      </c>
      <c r="AN57" s="95">
        <f>AH57+AK57</f>
        <v>2459903.9699999997</v>
      </c>
      <c r="AO57" s="95">
        <f>AI57+AL57</f>
        <v>422197.77</v>
      </c>
      <c r="AP57" s="105">
        <v>43760.75</v>
      </c>
      <c r="AQ57" s="22">
        <v>3.5000000761687469</v>
      </c>
      <c r="AR57" s="22">
        <v>20.499999941347387</v>
      </c>
    </row>
    <row r="58" spans="1:44" ht="110.25" x14ac:dyDescent="0.2">
      <c r="A58" s="220">
        <v>54</v>
      </c>
      <c r="B58" s="147" t="s">
        <v>219</v>
      </c>
      <c r="C58" s="54" t="s">
        <v>203</v>
      </c>
      <c r="D58" s="148" t="s">
        <v>179</v>
      </c>
      <c r="E58" s="149">
        <v>43748</v>
      </c>
      <c r="F58" s="150">
        <v>1982</v>
      </c>
      <c r="G58" s="150">
        <v>6</v>
      </c>
      <c r="H58" s="150" t="s">
        <v>29</v>
      </c>
      <c r="I58" s="150">
        <v>0</v>
      </c>
      <c r="J58" s="150" t="s">
        <v>38</v>
      </c>
      <c r="K58" s="150">
        <v>2</v>
      </c>
      <c r="L58" s="150" t="s">
        <v>29</v>
      </c>
      <c r="M58" s="150">
        <v>0</v>
      </c>
      <c r="N58" s="151" t="s">
        <v>220</v>
      </c>
      <c r="O58" s="150">
        <v>6</v>
      </c>
      <c r="P58" s="58" t="s">
        <v>210</v>
      </c>
      <c r="Q58" s="150">
        <v>10</v>
      </c>
      <c r="R58" s="150" t="s">
        <v>39</v>
      </c>
      <c r="S58" s="150">
        <v>3</v>
      </c>
      <c r="T58" s="150" t="s">
        <v>36</v>
      </c>
      <c r="U58" s="150">
        <v>0</v>
      </c>
      <c r="V58" s="150">
        <v>88</v>
      </c>
      <c r="W58" s="150">
        <v>3</v>
      </c>
      <c r="X58" s="152">
        <v>3.5</v>
      </c>
      <c r="Y58" s="150">
        <v>3</v>
      </c>
      <c r="Z58" s="78">
        <v>20.5</v>
      </c>
      <c r="AA58" s="150">
        <v>1</v>
      </c>
      <c r="AB58" s="150" t="s">
        <v>29</v>
      </c>
      <c r="AC58" s="150">
        <v>0</v>
      </c>
      <c r="AD58" s="59">
        <v>92.95</v>
      </c>
      <c r="AE58" s="153">
        <v>0</v>
      </c>
      <c r="AF58" s="85">
        <f>G58+I58+K58+M58+O58+Q58+S58+U58+W58+Y58+AA58+AC58+AE58</f>
        <v>34</v>
      </c>
      <c r="AG58" s="83">
        <f>AH58+AI58</f>
        <v>1663675.88</v>
      </c>
      <c r="AH58" s="96">
        <v>1605447.22</v>
      </c>
      <c r="AI58" s="154">
        <v>58228.66</v>
      </c>
      <c r="AJ58" s="83">
        <f>AK58+AL58</f>
        <v>3130678.8200000003</v>
      </c>
      <c r="AK58" s="110">
        <v>2488889.66</v>
      </c>
      <c r="AL58" s="154">
        <v>641789.16</v>
      </c>
      <c r="AM58" s="95">
        <f>AG58+AJ58</f>
        <v>4794354.7</v>
      </c>
      <c r="AN58" s="95">
        <f>AH58+AI58</f>
        <v>1663675.88</v>
      </c>
      <c r="AO58" s="95">
        <f>AI58+AL58</f>
        <v>700017.82000000007</v>
      </c>
      <c r="AP58" s="105">
        <v>43760.75</v>
      </c>
      <c r="AQ58" s="43">
        <f>AI58/AG58*100</f>
        <v>3.5000002524530207</v>
      </c>
      <c r="AR58" s="43">
        <f>AL58/AJ58*100</f>
        <v>20.500000060689715</v>
      </c>
    </row>
    <row r="59" spans="1:44" ht="110.25" x14ac:dyDescent="0.2">
      <c r="A59" s="221">
        <v>55</v>
      </c>
      <c r="B59" s="147" t="s">
        <v>223</v>
      </c>
      <c r="C59" s="54" t="s">
        <v>203</v>
      </c>
      <c r="D59" s="148" t="s">
        <v>179</v>
      </c>
      <c r="E59" s="149">
        <v>43748</v>
      </c>
      <c r="F59" s="150">
        <v>1988</v>
      </c>
      <c r="G59" s="150">
        <v>5</v>
      </c>
      <c r="H59" s="150" t="s">
        <v>29</v>
      </c>
      <c r="I59" s="150">
        <v>0</v>
      </c>
      <c r="J59" s="150" t="s">
        <v>38</v>
      </c>
      <c r="K59" s="150">
        <v>2</v>
      </c>
      <c r="L59" s="150" t="s">
        <v>29</v>
      </c>
      <c r="M59" s="150">
        <v>0</v>
      </c>
      <c r="N59" s="151">
        <v>68.37</v>
      </c>
      <c r="O59" s="150">
        <v>5</v>
      </c>
      <c r="P59" s="58" t="s">
        <v>210</v>
      </c>
      <c r="Q59" s="150">
        <v>5</v>
      </c>
      <c r="R59" s="150" t="s">
        <v>39</v>
      </c>
      <c r="S59" s="150">
        <v>3</v>
      </c>
      <c r="T59" s="150" t="s">
        <v>36</v>
      </c>
      <c r="U59" s="150">
        <v>0</v>
      </c>
      <c r="V59" s="150">
        <v>323</v>
      </c>
      <c r="W59" s="150">
        <v>7</v>
      </c>
      <c r="X59" s="152">
        <v>3.5</v>
      </c>
      <c r="Y59" s="150">
        <v>3</v>
      </c>
      <c r="Z59" s="152">
        <v>20.5</v>
      </c>
      <c r="AA59" s="150">
        <v>1</v>
      </c>
      <c r="AB59" s="150" t="s">
        <v>29</v>
      </c>
      <c r="AC59" s="150">
        <v>0</v>
      </c>
      <c r="AD59" s="59">
        <v>95.75</v>
      </c>
      <c r="AE59" s="153">
        <v>3</v>
      </c>
      <c r="AF59" s="85">
        <f>G59+I59+K59+M59+O59+Q59+S59+U59+W59+Y59+AA59+AC59+AE59</f>
        <v>34</v>
      </c>
      <c r="AG59" s="83">
        <f>AH59+AI59</f>
        <v>4625032.6999999993</v>
      </c>
      <c r="AH59" s="96">
        <v>4463156.5599999996</v>
      </c>
      <c r="AI59" s="154">
        <v>161876.14000000001</v>
      </c>
      <c r="AJ59" s="83">
        <f>AK59+AL59</f>
        <v>1321981.21</v>
      </c>
      <c r="AK59" s="110">
        <v>1050975.06</v>
      </c>
      <c r="AL59" s="154">
        <v>271006.15000000002</v>
      </c>
      <c r="AM59" s="95">
        <f>AG59+AJ59</f>
        <v>5947013.9099999992</v>
      </c>
      <c r="AN59" s="95">
        <f>AH59+AK59</f>
        <v>5514131.6199999992</v>
      </c>
      <c r="AO59" s="95">
        <f>AI59+AL59</f>
        <v>432882.29000000004</v>
      </c>
      <c r="AP59" s="105">
        <v>43760.75</v>
      </c>
      <c r="AQ59" s="107">
        <f>AI59/AG59*100</f>
        <v>3.4999999027033915</v>
      </c>
      <c r="AR59" s="107">
        <f>AL59/AJ59*100</f>
        <v>20.50000014750588</v>
      </c>
    </row>
    <row r="60" spans="1:44" ht="168.75" x14ac:dyDescent="0.2">
      <c r="A60" s="220">
        <v>56</v>
      </c>
      <c r="B60" s="114" t="s">
        <v>101</v>
      </c>
      <c r="C60" s="31" t="s">
        <v>42</v>
      </c>
      <c r="D60" s="98" t="s">
        <v>28</v>
      </c>
      <c r="E60" s="155" t="s">
        <v>102</v>
      </c>
      <c r="F60" s="155">
        <v>1974</v>
      </c>
      <c r="G60" s="99">
        <v>6</v>
      </c>
      <c r="H60" s="99"/>
      <c r="I60" s="99"/>
      <c r="J60" s="98" t="s">
        <v>53</v>
      </c>
      <c r="K60" s="98">
        <v>2</v>
      </c>
      <c r="L60" s="99"/>
      <c r="M60" s="99"/>
      <c r="N60" s="101">
        <v>76.180000000000007</v>
      </c>
      <c r="O60" s="99">
        <v>6</v>
      </c>
      <c r="P60" s="31" t="s">
        <v>81</v>
      </c>
      <c r="Q60" s="99">
        <v>5</v>
      </c>
      <c r="R60" s="98" t="s">
        <v>34</v>
      </c>
      <c r="S60" s="98">
        <v>3</v>
      </c>
      <c r="T60" s="99"/>
      <c r="U60" s="99"/>
      <c r="V60" s="98">
        <v>160</v>
      </c>
      <c r="W60" s="99">
        <v>5</v>
      </c>
      <c r="X60" s="102">
        <v>3.5</v>
      </c>
      <c r="Y60" s="98">
        <v>3</v>
      </c>
      <c r="Z60" s="102">
        <v>20.5</v>
      </c>
      <c r="AA60" s="99">
        <v>1</v>
      </c>
      <c r="AB60" s="99"/>
      <c r="AC60" s="99"/>
      <c r="AD60" s="80">
        <v>97.5</v>
      </c>
      <c r="AE60" s="99">
        <v>3</v>
      </c>
      <c r="AF60" s="112">
        <f>G60+I60+K60+M60+O60+Q60+S60+U60+W60+Y60+AA60+AC60+AE60</f>
        <v>34</v>
      </c>
      <c r="AG60" s="87">
        <f>AH60+AI60</f>
        <v>1902209.6500000001</v>
      </c>
      <c r="AH60" s="88">
        <v>1835632.31</v>
      </c>
      <c r="AI60" s="205">
        <v>66577.34</v>
      </c>
      <c r="AJ60" s="87">
        <f>AK60+AL60</f>
        <v>293109</v>
      </c>
      <c r="AK60" s="88">
        <v>233021.65</v>
      </c>
      <c r="AL60" s="205">
        <v>60087.35</v>
      </c>
      <c r="AM60" s="89">
        <f>AG60+AJ60</f>
        <v>2195318.6500000004</v>
      </c>
      <c r="AN60" s="88">
        <f>AH60+AK60</f>
        <v>2068653.96</v>
      </c>
      <c r="AO60" s="88">
        <f>AI60+AL60</f>
        <v>126664.69</v>
      </c>
      <c r="AP60" s="142">
        <v>43760.75</v>
      </c>
      <c r="AQ60" s="82">
        <v>3.4999989483970477</v>
      </c>
      <c r="AR60" s="82">
        <v>20.499998973546109</v>
      </c>
    </row>
    <row r="61" spans="1:44" ht="187.5" x14ac:dyDescent="0.2">
      <c r="A61" s="221">
        <v>57</v>
      </c>
      <c r="B61" s="198" t="s">
        <v>65</v>
      </c>
      <c r="C61" s="191" t="s">
        <v>1</v>
      </c>
      <c r="D61" s="198" t="s">
        <v>63</v>
      </c>
      <c r="E61" s="200">
        <v>43756</v>
      </c>
      <c r="F61" s="198">
        <v>1972</v>
      </c>
      <c r="G61" s="198">
        <v>6</v>
      </c>
      <c r="H61" s="198" t="s">
        <v>29</v>
      </c>
      <c r="I61" s="198">
        <v>0</v>
      </c>
      <c r="J61" s="198" t="s">
        <v>38</v>
      </c>
      <c r="K61" s="198">
        <v>2</v>
      </c>
      <c r="L61" s="198" t="s">
        <v>29</v>
      </c>
      <c r="M61" s="198">
        <v>0</v>
      </c>
      <c r="N61" s="202">
        <v>73.27</v>
      </c>
      <c r="O61" s="198">
        <v>6</v>
      </c>
      <c r="P61" s="191" t="s">
        <v>64</v>
      </c>
      <c r="Q61" s="198">
        <v>10</v>
      </c>
      <c r="R61" s="198" t="s">
        <v>34</v>
      </c>
      <c r="S61" s="198">
        <v>3</v>
      </c>
      <c r="T61" s="198" t="s">
        <v>36</v>
      </c>
      <c r="U61" s="198">
        <v>0</v>
      </c>
      <c r="V61" s="198">
        <v>100</v>
      </c>
      <c r="W61" s="198">
        <v>3</v>
      </c>
      <c r="X61" s="202">
        <v>2.1</v>
      </c>
      <c r="Y61" s="202">
        <v>0</v>
      </c>
      <c r="Z61" s="202">
        <v>20.100000000000001</v>
      </c>
      <c r="AA61" s="202">
        <v>1</v>
      </c>
      <c r="AB61" s="202" t="s">
        <v>29</v>
      </c>
      <c r="AC61" s="202">
        <v>0</v>
      </c>
      <c r="AD61" s="193">
        <v>96.2</v>
      </c>
      <c r="AE61" s="198">
        <v>3</v>
      </c>
      <c r="AF61" s="204">
        <f>AE61+AC61+AA61+Y61+W61+U61+S61+Q61+O61+M61+K61+I61+G61</f>
        <v>34</v>
      </c>
      <c r="AG61" s="194">
        <f>AH61+AI61</f>
        <v>8400859.9900000002</v>
      </c>
      <c r="AH61" s="194">
        <v>8224441.9299999997</v>
      </c>
      <c r="AI61" s="213">
        <v>176418.06</v>
      </c>
      <c r="AJ61" s="194">
        <f>AK61+AL61</f>
        <v>1090974.9099999999</v>
      </c>
      <c r="AK61" s="194">
        <v>871688.95</v>
      </c>
      <c r="AL61" s="213">
        <v>219285.96</v>
      </c>
      <c r="AM61" s="194">
        <f>AG61+AJ61</f>
        <v>9491834.9000000004</v>
      </c>
      <c r="AN61" s="194">
        <f>AH61+AK61</f>
        <v>9096130.879999999</v>
      </c>
      <c r="AO61" s="194">
        <f>AI61+AL61</f>
        <v>395704.02</v>
      </c>
      <c r="AP61" s="216">
        <v>43760.75</v>
      </c>
      <c r="AQ61" s="195">
        <f>AI61/AG61*100</f>
        <v>2.1000000024997441</v>
      </c>
      <c r="AR61" s="195">
        <f>AL61/AJ61*100</f>
        <v>20.100000283232912</v>
      </c>
    </row>
    <row r="62" spans="1:44" ht="150" x14ac:dyDescent="0.2">
      <c r="A62" s="221">
        <v>58</v>
      </c>
      <c r="B62" s="197" t="s">
        <v>66</v>
      </c>
      <c r="C62" s="185" t="s">
        <v>1</v>
      </c>
      <c r="D62" s="197" t="s">
        <v>67</v>
      </c>
      <c r="E62" s="199">
        <v>43748</v>
      </c>
      <c r="F62" s="197">
        <v>2008</v>
      </c>
      <c r="G62" s="197">
        <v>1</v>
      </c>
      <c r="H62" s="197" t="s">
        <v>29</v>
      </c>
      <c r="I62" s="197">
        <v>0</v>
      </c>
      <c r="J62" s="197" t="s">
        <v>29</v>
      </c>
      <c r="K62" s="197">
        <v>0</v>
      </c>
      <c r="L62" s="197" t="s">
        <v>68</v>
      </c>
      <c r="M62" s="197">
        <v>1</v>
      </c>
      <c r="N62" s="201">
        <v>69.13</v>
      </c>
      <c r="O62" s="197">
        <v>5</v>
      </c>
      <c r="P62" s="185" t="s">
        <v>41</v>
      </c>
      <c r="Q62" s="197">
        <v>10</v>
      </c>
      <c r="R62" s="197" t="s">
        <v>34</v>
      </c>
      <c r="S62" s="197">
        <v>3</v>
      </c>
      <c r="T62" s="197" t="s">
        <v>36</v>
      </c>
      <c r="U62" s="197">
        <v>0</v>
      </c>
      <c r="V62" s="197">
        <v>206</v>
      </c>
      <c r="W62" s="197">
        <v>7</v>
      </c>
      <c r="X62" s="201">
        <v>3</v>
      </c>
      <c r="Y62" s="201">
        <v>3</v>
      </c>
      <c r="Z62" s="201">
        <v>20.100000000000001</v>
      </c>
      <c r="AA62" s="201">
        <v>1</v>
      </c>
      <c r="AB62" s="201" t="s">
        <v>29</v>
      </c>
      <c r="AC62" s="201">
        <v>0</v>
      </c>
      <c r="AD62" s="187">
        <v>96</v>
      </c>
      <c r="AE62" s="197">
        <v>3</v>
      </c>
      <c r="AF62" s="204">
        <f>AE62+AC62+AA62+Y62+W62+U62+S62+Q62+O62+M62+K62+I62+G62</f>
        <v>34</v>
      </c>
      <c r="AG62" s="211">
        <f>AH62+AI62</f>
        <v>537688.84</v>
      </c>
      <c r="AH62" s="211">
        <v>521558.17</v>
      </c>
      <c r="AI62" s="214">
        <v>16130.67</v>
      </c>
      <c r="AJ62" s="211">
        <f>AK62+AL62</f>
        <v>1515629.1400000001</v>
      </c>
      <c r="AK62" s="211">
        <v>1212503.31</v>
      </c>
      <c r="AL62" s="214">
        <v>303125.83</v>
      </c>
      <c r="AM62" s="211">
        <f>AG62+AJ62</f>
        <v>2053317.98</v>
      </c>
      <c r="AN62" s="211">
        <f>AH62+AK62</f>
        <v>1734061.48</v>
      </c>
      <c r="AO62" s="211">
        <f>AI62+AL62</f>
        <v>319256.5</v>
      </c>
      <c r="AP62" s="216">
        <v>43760.75</v>
      </c>
      <c r="AQ62" s="195">
        <f>AI62/AG62*100</f>
        <v>3.00000089270962</v>
      </c>
      <c r="AR62" s="195">
        <f>AL62/AJ62*100</f>
        <v>20.000000131958402</v>
      </c>
    </row>
    <row r="63" spans="1:44" ht="150" x14ac:dyDescent="0.2">
      <c r="A63" s="220">
        <v>59</v>
      </c>
      <c r="B63" s="197" t="s">
        <v>75</v>
      </c>
      <c r="C63" s="185" t="s">
        <v>1</v>
      </c>
      <c r="D63" s="197" t="s">
        <v>76</v>
      </c>
      <c r="E63" s="199">
        <v>43759</v>
      </c>
      <c r="F63" s="197">
        <v>1986</v>
      </c>
      <c r="G63" s="197">
        <v>5</v>
      </c>
      <c r="H63" s="197" t="s">
        <v>29</v>
      </c>
      <c r="I63" s="197">
        <v>0</v>
      </c>
      <c r="J63" s="197" t="s">
        <v>38</v>
      </c>
      <c r="K63" s="197">
        <v>2</v>
      </c>
      <c r="L63" s="197" t="s">
        <v>29</v>
      </c>
      <c r="M63" s="197">
        <v>0</v>
      </c>
      <c r="N63" s="201">
        <v>67.349999999999994</v>
      </c>
      <c r="O63" s="197">
        <v>5</v>
      </c>
      <c r="P63" s="185" t="s">
        <v>41</v>
      </c>
      <c r="Q63" s="197">
        <v>10</v>
      </c>
      <c r="R63" s="197" t="s">
        <v>34</v>
      </c>
      <c r="S63" s="197">
        <v>3</v>
      </c>
      <c r="T63" s="197" t="s">
        <v>36</v>
      </c>
      <c r="U63" s="197">
        <v>0</v>
      </c>
      <c r="V63" s="197">
        <v>36</v>
      </c>
      <c r="W63" s="197">
        <v>2</v>
      </c>
      <c r="X63" s="201">
        <v>3.1</v>
      </c>
      <c r="Y63" s="201">
        <v>3</v>
      </c>
      <c r="Z63" s="201">
        <v>20.100000000000001</v>
      </c>
      <c r="AA63" s="201">
        <v>1</v>
      </c>
      <c r="AB63" s="201" t="s">
        <v>29</v>
      </c>
      <c r="AC63" s="201">
        <v>0</v>
      </c>
      <c r="AD63" s="187">
        <v>95.5</v>
      </c>
      <c r="AE63" s="197">
        <v>3</v>
      </c>
      <c r="AF63" s="204">
        <f>AE63+AC63+AA63+Y63+W63+U63+S63+Q63+O63+M63+K63+I63+G63</f>
        <v>34</v>
      </c>
      <c r="AG63" s="211">
        <f>AH63+AI63</f>
        <v>734000.18</v>
      </c>
      <c r="AH63" s="211">
        <v>708310.17</v>
      </c>
      <c r="AI63" s="214">
        <v>25690.01</v>
      </c>
      <c r="AJ63" s="211">
        <f>AK63+AL63</f>
        <v>747665.27</v>
      </c>
      <c r="AK63" s="211">
        <v>597384.55000000005</v>
      </c>
      <c r="AL63" s="214">
        <v>150280.72</v>
      </c>
      <c r="AM63" s="211">
        <f>AG63+AJ63</f>
        <v>1481665.4500000002</v>
      </c>
      <c r="AN63" s="211">
        <f>AH63+AK63</f>
        <v>1305694.7200000002</v>
      </c>
      <c r="AO63" s="211">
        <f>AI63+AL63</f>
        <v>175970.73</v>
      </c>
      <c r="AP63" s="216">
        <v>43760.75</v>
      </c>
      <c r="AQ63" s="195">
        <f>AI63/AG63*100</f>
        <v>3.5000005040870699</v>
      </c>
      <c r="AR63" s="195">
        <f>AL63/AJ63*100</f>
        <v>20.100000097637274</v>
      </c>
    </row>
    <row r="64" spans="1:44" ht="112.5" x14ac:dyDescent="0.2">
      <c r="A64" s="221">
        <v>60</v>
      </c>
      <c r="B64" s="190" t="s">
        <v>284</v>
      </c>
      <c r="C64" s="185" t="s">
        <v>1</v>
      </c>
      <c r="D64" s="188" t="s">
        <v>283</v>
      </c>
      <c r="E64" s="189">
        <v>43760</v>
      </c>
      <c r="F64" s="188">
        <v>1971</v>
      </c>
      <c r="G64" s="188">
        <v>6</v>
      </c>
      <c r="H64" s="188" t="s">
        <v>29</v>
      </c>
      <c r="I64" s="188">
        <v>0</v>
      </c>
      <c r="J64" s="190" t="s">
        <v>38</v>
      </c>
      <c r="K64" s="188">
        <v>2</v>
      </c>
      <c r="L64" s="188" t="s">
        <v>29</v>
      </c>
      <c r="M64" s="188">
        <v>0</v>
      </c>
      <c r="N64" s="188">
        <v>73.400000000000006</v>
      </c>
      <c r="O64" s="188">
        <v>6</v>
      </c>
      <c r="P64" s="185" t="s">
        <v>74</v>
      </c>
      <c r="Q64" s="188">
        <v>10</v>
      </c>
      <c r="R64" s="185" t="s">
        <v>34</v>
      </c>
      <c r="S64" s="188">
        <v>3</v>
      </c>
      <c r="T64" s="185" t="s">
        <v>36</v>
      </c>
      <c r="U64" s="188">
        <v>0</v>
      </c>
      <c r="V64" s="188">
        <v>90</v>
      </c>
      <c r="W64" s="188">
        <v>3</v>
      </c>
      <c r="X64" s="188">
        <v>3.5</v>
      </c>
      <c r="Y64" s="188">
        <v>3</v>
      </c>
      <c r="Z64" s="188">
        <v>20.5</v>
      </c>
      <c r="AA64" s="188">
        <v>1</v>
      </c>
      <c r="AB64" s="188" t="s">
        <v>29</v>
      </c>
      <c r="AC64" s="188">
        <v>0</v>
      </c>
      <c r="AD64" s="188">
        <v>74.099999999999994</v>
      </c>
      <c r="AE64" s="188">
        <v>0</v>
      </c>
      <c r="AF64" s="204">
        <f>AE64+AC64+AA64+Y64+W64+U64+S64+Q64+O64+M64+K64+I64+G64</f>
        <v>34</v>
      </c>
      <c r="AG64" s="211">
        <f>AH64+AI64</f>
        <v>1040795.52</v>
      </c>
      <c r="AH64" s="212">
        <v>1004367.68</v>
      </c>
      <c r="AI64" s="212">
        <v>36427.839999999997</v>
      </c>
      <c r="AJ64" s="211">
        <f>AK64+AL64</f>
        <v>2077163.75</v>
      </c>
      <c r="AK64" s="212">
        <v>1651345.18</v>
      </c>
      <c r="AL64" s="212">
        <v>425818.57</v>
      </c>
      <c r="AM64" s="211">
        <f>AG64+AJ64</f>
        <v>3117959.27</v>
      </c>
      <c r="AN64" s="212">
        <f>AH64+AK64</f>
        <v>2655712.86</v>
      </c>
      <c r="AO64" s="212">
        <f>AI64+AL64</f>
        <v>462246.41000000003</v>
      </c>
      <c r="AP64" s="216">
        <v>43760.75</v>
      </c>
      <c r="AQ64" s="195">
        <f>AI64/AG64*100</f>
        <v>3.4999996925428731</v>
      </c>
      <c r="AR64" s="215">
        <f>AL64/AJ64*100</f>
        <v>20.500000060178213</v>
      </c>
    </row>
    <row r="65" spans="1:44" ht="150" x14ac:dyDescent="0.2">
      <c r="A65" s="220">
        <v>61</v>
      </c>
      <c r="B65" s="29" t="s">
        <v>198</v>
      </c>
      <c r="C65" s="19" t="s">
        <v>173</v>
      </c>
      <c r="D65" s="48" t="s">
        <v>183</v>
      </c>
      <c r="E65" s="20">
        <v>43759</v>
      </c>
      <c r="F65" s="19">
        <v>1980</v>
      </c>
      <c r="G65" s="19">
        <v>6</v>
      </c>
      <c r="H65" s="19" t="s">
        <v>29</v>
      </c>
      <c r="I65" s="19">
        <v>0</v>
      </c>
      <c r="J65" s="19" t="s">
        <v>38</v>
      </c>
      <c r="K65" s="19">
        <v>2</v>
      </c>
      <c r="L65" s="19" t="s">
        <v>29</v>
      </c>
      <c r="M65" s="19">
        <v>0</v>
      </c>
      <c r="N65" s="24">
        <v>73.8</v>
      </c>
      <c r="O65" s="19">
        <v>6</v>
      </c>
      <c r="P65" s="50" t="s">
        <v>176</v>
      </c>
      <c r="Q65" s="19">
        <v>10</v>
      </c>
      <c r="R65" s="19" t="s">
        <v>184</v>
      </c>
      <c r="S65" s="19">
        <v>3</v>
      </c>
      <c r="T65" s="19" t="s">
        <v>36</v>
      </c>
      <c r="U65" s="19">
        <v>0</v>
      </c>
      <c r="V65" s="19">
        <v>52</v>
      </c>
      <c r="W65" s="19">
        <v>3</v>
      </c>
      <c r="X65" s="21">
        <v>2.1</v>
      </c>
      <c r="Y65" s="19">
        <v>0</v>
      </c>
      <c r="Z65" s="21">
        <v>0</v>
      </c>
      <c r="AA65" s="19">
        <v>0</v>
      </c>
      <c r="AB65" s="19" t="s">
        <v>29</v>
      </c>
      <c r="AC65" s="19">
        <v>0</v>
      </c>
      <c r="AD65" s="22">
        <v>98.1</v>
      </c>
      <c r="AE65" s="49">
        <v>3</v>
      </c>
      <c r="AF65" s="84">
        <f>G65+I65+K65+M65+O65+Q65+S65+U65+W65+Y65+AA65+AC65+AE65</f>
        <v>33</v>
      </c>
      <c r="AG65" s="51">
        <f>AH65+AI65</f>
        <v>991683.78</v>
      </c>
      <c r="AH65" s="93">
        <v>970858.42</v>
      </c>
      <c r="AI65" s="93">
        <v>20825.36</v>
      </c>
      <c r="AJ65" s="51">
        <f>AK65+AL65</f>
        <v>0</v>
      </c>
      <c r="AK65" s="27">
        <v>0</v>
      </c>
      <c r="AL65" s="27">
        <v>0</v>
      </c>
      <c r="AM65" s="51">
        <f>AN65+AO65</f>
        <v>991683.78</v>
      </c>
      <c r="AN65" s="27">
        <f>AH65+AK65</f>
        <v>970858.42</v>
      </c>
      <c r="AO65" s="27">
        <f>AI65+AL65</f>
        <v>20825.36</v>
      </c>
      <c r="AP65" s="106">
        <v>43755.375</v>
      </c>
      <c r="AQ65" s="107">
        <f>AI65/AG65*100</f>
        <v>2.1000000625199298</v>
      </c>
      <c r="AR65" s="107" t="e">
        <f>AL65/AJ65*100</f>
        <v>#DIV/0!</v>
      </c>
    </row>
    <row r="66" spans="1:44" ht="409.5" x14ac:dyDescent="0.2">
      <c r="A66" s="221">
        <v>62</v>
      </c>
      <c r="B66" s="16" t="s">
        <v>161</v>
      </c>
      <c r="C66" s="12" t="s">
        <v>0</v>
      </c>
      <c r="D66" s="12" t="s">
        <v>33</v>
      </c>
      <c r="E66" s="15">
        <v>43752</v>
      </c>
      <c r="F66" s="12">
        <v>1983</v>
      </c>
      <c r="G66" s="12">
        <v>6</v>
      </c>
      <c r="H66" s="12" t="s">
        <v>29</v>
      </c>
      <c r="I66" s="12">
        <v>0</v>
      </c>
      <c r="J66" s="12" t="s">
        <v>30</v>
      </c>
      <c r="K66" s="12">
        <v>2</v>
      </c>
      <c r="L66" s="12" t="s">
        <v>30</v>
      </c>
      <c r="M66" s="12">
        <v>0</v>
      </c>
      <c r="N66" s="41">
        <v>71.3</v>
      </c>
      <c r="O66" s="13">
        <f>VLOOKUP(N66,[1]Критерии!$A$10:$B$15,2)</f>
        <v>6</v>
      </c>
      <c r="P66" s="12" t="s">
        <v>156</v>
      </c>
      <c r="Q66" s="12">
        <v>10</v>
      </c>
      <c r="R66" s="12" t="s">
        <v>30</v>
      </c>
      <c r="S66" s="12">
        <v>3</v>
      </c>
      <c r="T66" s="12" t="s">
        <v>32</v>
      </c>
      <c r="U66" s="12">
        <v>0</v>
      </c>
      <c r="V66" s="12">
        <v>58</v>
      </c>
      <c r="W66" s="12">
        <v>3</v>
      </c>
      <c r="X66" s="77">
        <v>2</v>
      </c>
      <c r="Y66" s="13">
        <v>0</v>
      </c>
      <c r="Z66" s="77">
        <v>0</v>
      </c>
      <c r="AA66" s="13">
        <v>0</v>
      </c>
      <c r="AB66" s="12" t="s">
        <v>44</v>
      </c>
      <c r="AC66" s="13">
        <v>0</v>
      </c>
      <c r="AD66" s="43">
        <v>96</v>
      </c>
      <c r="AE66" s="13">
        <v>3</v>
      </c>
      <c r="AF66" s="113">
        <f>G66+I66+K66+M66+O66+Q66+S66+U66+W66+Y66+AA66+AC66+AE66</f>
        <v>33</v>
      </c>
      <c r="AG66" s="44">
        <f>AH66+AI66</f>
        <v>1447979.26</v>
      </c>
      <c r="AH66" s="14">
        <v>1419019.67</v>
      </c>
      <c r="AI66" s="14">
        <v>28959.59</v>
      </c>
      <c r="AJ66" s="44">
        <f>AK66+AL66</f>
        <v>0</v>
      </c>
      <c r="AK66" s="14">
        <v>0</v>
      </c>
      <c r="AL66" s="14">
        <v>0</v>
      </c>
      <c r="AM66" s="14">
        <f>AG66+AJ66</f>
        <v>1447979.26</v>
      </c>
      <c r="AN66" s="14">
        <f>AH66+AK66</f>
        <v>1419019.67</v>
      </c>
      <c r="AO66" s="14">
        <f>AI66+AL66</f>
        <v>28959.59</v>
      </c>
      <c r="AP66" s="23">
        <v>43760.381944444445</v>
      </c>
      <c r="AQ66" s="43">
        <f>AI66/AG66*100</f>
        <v>2.0000003314964609</v>
      </c>
      <c r="AR66" s="43" t="e">
        <f>AL66/AJ66*100</f>
        <v>#DIV/0!</v>
      </c>
    </row>
    <row r="67" spans="1:44" ht="131.25" x14ac:dyDescent="0.2">
      <c r="A67" s="220">
        <v>63</v>
      </c>
      <c r="B67" s="46" t="s">
        <v>131</v>
      </c>
      <c r="C67" s="7" t="s">
        <v>2</v>
      </c>
      <c r="D67" s="7" t="s">
        <v>28</v>
      </c>
      <c r="E67" s="11">
        <v>42822</v>
      </c>
      <c r="F67" s="7">
        <v>1980</v>
      </c>
      <c r="G67" s="7">
        <v>6</v>
      </c>
      <c r="H67" s="7" t="s">
        <v>44</v>
      </c>
      <c r="I67" s="7">
        <v>0</v>
      </c>
      <c r="J67" s="7" t="s">
        <v>45</v>
      </c>
      <c r="K67" s="7">
        <v>2</v>
      </c>
      <c r="L67" s="7"/>
      <c r="M67" s="7"/>
      <c r="N67" s="38">
        <v>70.55</v>
      </c>
      <c r="O67" s="7">
        <v>6</v>
      </c>
      <c r="P67" s="7" t="s">
        <v>120</v>
      </c>
      <c r="Q67" s="7">
        <v>3</v>
      </c>
      <c r="R67" s="7" t="s">
        <v>46</v>
      </c>
      <c r="S67" s="7">
        <v>3</v>
      </c>
      <c r="T67" s="7" t="s">
        <v>44</v>
      </c>
      <c r="U67" s="7">
        <v>0</v>
      </c>
      <c r="V67" s="7">
        <v>300</v>
      </c>
      <c r="W67" s="7">
        <v>7</v>
      </c>
      <c r="X67" s="39">
        <v>3.5</v>
      </c>
      <c r="Y67" s="7">
        <v>3</v>
      </c>
      <c r="Z67" s="39" t="s">
        <v>124</v>
      </c>
      <c r="AA67" s="7">
        <v>0</v>
      </c>
      <c r="AB67" s="7"/>
      <c r="AC67" s="7"/>
      <c r="AD67" s="9">
        <v>99.9</v>
      </c>
      <c r="AE67" s="7">
        <v>3</v>
      </c>
      <c r="AF67" s="111">
        <f>G67+I67+K67+M67+O67+Q67+S67+U67+W67+Y67+AA67+AC67+AE67</f>
        <v>33</v>
      </c>
      <c r="AG67" s="47">
        <f>AH67+AI67</f>
        <v>932509.77999999991</v>
      </c>
      <c r="AH67" s="28">
        <v>899871.94</v>
      </c>
      <c r="AI67" s="10">
        <v>32637.84</v>
      </c>
      <c r="AJ67" s="47">
        <f>AK67+AL67</f>
        <v>0</v>
      </c>
      <c r="AK67" s="28">
        <v>0</v>
      </c>
      <c r="AL67" s="10">
        <v>0</v>
      </c>
      <c r="AM67" s="92">
        <f>AG67+AJ67</f>
        <v>932509.77999999991</v>
      </c>
      <c r="AN67" s="28">
        <f>AH67+AK67</f>
        <v>899871.94</v>
      </c>
      <c r="AO67" s="28">
        <f>AI67+AL67</f>
        <v>32637.84</v>
      </c>
      <c r="AP67" s="138">
        <v>43760.385416666664</v>
      </c>
      <c r="AQ67" s="82">
        <v>3.4999972625747535</v>
      </c>
      <c r="AR67" s="82">
        <v>20.499999707228696</v>
      </c>
    </row>
    <row r="68" spans="1:44" ht="409.5" x14ac:dyDescent="0.2">
      <c r="A68" s="221">
        <v>64</v>
      </c>
      <c r="B68" s="16" t="s">
        <v>163</v>
      </c>
      <c r="C68" s="12" t="s">
        <v>0</v>
      </c>
      <c r="D68" s="12" t="s">
        <v>28</v>
      </c>
      <c r="E68" s="15">
        <v>43753</v>
      </c>
      <c r="F68" s="12">
        <v>1962</v>
      </c>
      <c r="G68" s="12">
        <v>6</v>
      </c>
      <c r="H68" s="12" t="s">
        <v>29</v>
      </c>
      <c r="I68" s="12">
        <v>0</v>
      </c>
      <c r="J68" s="12" t="s">
        <v>30</v>
      </c>
      <c r="K68" s="12">
        <v>2</v>
      </c>
      <c r="L68" s="12" t="s">
        <v>30</v>
      </c>
      <c r="M68" s="12">
        <v>0</v>
      </c>
      <c r="N68" s="41">
        <v>71.88</v>
      </c>
      <c r="O68" s="12">
        <v>6</v>
      </c>
      <c r="P68" s="12" t="s">
        <v>156</v>
      </c>
      <c r="Q68" s="12">
        <v>10</v>
      </c>
      <c r="R68" s="12" t="s">
        <v>30</v>
      </c>
      <c r="S68" s="12">
        <v>3</v>
      </c>
      <c r="T68" s="12" t="s">
        <v>32</v>
      </c>
      <c r="U68" s="12">
        <v>0</v>
      </c>
      <c r="V68" s="12">
        <v>64</v>
      </c>
      <c r="W68" s="12">
        <v>3</v>
      </c>
      <c r="X68" s="77">
        <v>2</v>
      </c>
      <c r="Y68" s="12">
        <v>0</v>
      </c>
      <c r="Z68" s="77">
        <v>0</v>
      </c>
      <c r="AA68" s="12">
        <v>0</v>
      </c>
      <c r="AB68" s="12" t="s">
        <v>44</v>
      </c>
      <c r="AC68" s="12">
        <v>0</v>
      </c>
      <c r="AD68" s="43">
        <v>140.69999999999999</v>
      </c>
      <c r="AE68" s="12">
        <v>3</v>
      </c>
      <c r="AF68" s="113">
        <f>G68+I68+K68+M68+O68+Q68+S68+U68+W68+Y68+AA68+AC68+AE68</f>
        <v>33</v>
      </c>
      <c r="AG68" s="44">
        <f>AH68+AI68</f>
        <v>612531.88</v>
      </c>
      <c r="AH68" s="14">
        <v>600281.24</v>
      </c>
      <c r="AI68" s="14">
        <v>12250.64</v>
      </c>
      <c r="AJ68" s="44">
        <f>AK68+AL68</f>
        <v>0</v>
      </c>
      <c r="AK68" s="14">
        <v>0</v>
      </c>
      <c r="AL68" s="14">
        <v>0</v>
      </c>
      <c r="AM68" s="14">
        <f>AG68+AJ68</f>
        <v>612531.88</v>
      </c>
      <c r="AN68" s="14">
        <f>AH68+AK68</f>
        <v>600281.24</v>
      </c>
      <c r="AO68" s="14">
        <f>AI68+AL68</f>
        <v>12250.64</v>
      </c>
      <c r="AP68" s="23">
        <v>43760.666666666664</v>
      </c>
      <c r="AQ68" s="43">
        <f>AI68/AG68*100</f>
        <v>2.0000003918163407</v>
      </c>
      <c r="AR68" s="43" t="e">
        <f>AL68/AJ68*100</f>
        <v>#DIV/0!</v>
      </c>
    </row>
    <row r="69" spans="1:44" ht="110.25" x14ac:dyDescent="0.2">
      <c r="A69" s="220">
        <v>65</v>
      </c>
      <c r="B69" s="74" t="s">
        <v>215</v>
      </c>
      <c r="C69" s="54" t="s">
        <v>203</v>
      </c>
      <c r="D69" s="55" t="s">
        <v>179</v>
      </c>
      <c r="E69" s="56">
        <v>43750</v>
      </c>
      <c r="F69" s="54">
        <v>1962</v>
      </c>
      <c r="G69" s="54">
        <v>6</v>
      </c>
      <c r="H69" s="54" t="s">
        <v>29</v>
      </c>
      <c r="I69" s="54">
        <v>0</v>
      </c>
      <c r="J69" s="54" t="s">
        <v>38</v>
      </c>
      <c r="K69" s="54">
        <v>2</v>
      </c>
      <c r="L69" s="54" t="s">
        <v>29</v>
      </c>
      <c r="M69" s="54">
        <v>0</v>
      </c>
      <c r="N69" s="57">
        <v>67.25</v>
      </c>
      <c r="O69" s="54">
        <v>5</v>
      </c>
      <c r="P69" s="58" t="s">
        <v>210</v>
      </c>
      <c r="Q69" s="54">
        <v>10</v>
      </c>
      <c r="R69" s="54" t="s">
        <v>39</v>
      </c>
      <c r="S69" s="54">
        <v>3</v>
      </c>
      <c r="T69" s="54" t="s">
        <v>36</v>
      </c>
      <c r="U69" s="54">
        <v>0</v>
      </c>
      <c r="V69" s="54">
        <v>60</v>
      </c>
      <c r="W69" s="54">
        <v>3</v>
      </c>
      <c r="X69" s="78">
        <v>3.5</v>
      </c>
      <c r="Y69" s="54">
        <v>3</v>
      </c>
      <c r="Z69" s="78">
        <v>20.5</v>
      </c>
      <c r="AA69" s="54">
        <v>1</v>
      </c>
      <c r="AB69" s="54" t="s">
        <v>29</v>
      </c>
      <c r="AC69" s="54">
        <v>0</v>
      </c>
      <c r="AD69" s="59">
        <v>93.9</v>
      </c>
      <c r="AE69" s="60">
        <v>0</v>
      </c>
      <c r="AF69" s="85">
        <f>G69+I69+K69+M69+O69+Q69+S69+U69+W69+Y69+AA69+AC69+AE69</f>
        <v>33</v>
      </c>
      <c r="AG69" s="83">
        <f>AH69+AI69</f>
        <v>419981.36</v>
      </c>
      <c r="AH69" s="96">
        <v>405282.01</v>
      </c>
      <c r="AI69" s="95">
        <v>14699.35</v>
      </c>
      <c r="AJ69" s="83">
        <f>AK69+AL69</f>
        <v>792853.90999999992</v>
      </c>
      <c r="AK69" s="110">
        <v>630318.86</v>
      </c>
      <c r="AL69" s="95">
        <v>162535.04999999999</v>
      </c>
      <c r="AM69" s="95">
        <f>AG69+AJ69</f>
        <v>1212835.27</v>
      </c>
      <c r="AN69" s="95">
        <f>AH69+AK69</f>
        <v>1035600.87</v>
      </c>
      <c r="AO69" s="95">
        <f>AI69+AL69</f>
        <v>177234.4</v>
      </c>
      <c r="AP69" s="105">
        <v>43760.75</v>
      </c>
      <c r="AQ69" s="37">
        <f>AI69/AG69*100</f>
        <v>3.5000005714539331</v>
      </c>
      <c r="AR69" s="37">
        <f>AL69/AJ69*100</f>
        <v>20.499999804503709</v>
      </c>
    </row>
    <row r="70" spans="1:44" ht="110.25" x14ac:dyDescent="0.2">
      <c r="A70" s="221">
        <v>66</v>
      </c>
      <c r="B70" s="74" t="s">
        <v>222</v>
      </c>
      <c r="C70" s="54" t="s">
        <v>203</v>
      </c>
      <c r="D70" s="55" t="s">
        <v>179</v>
      </c>
      <c r="E70" s="56">
        <v>43735</v>
      </c>
      <c r="F70" s="54">
        <v>1967</v>
      </c>
      <c r="G70" s="54">
        <v>6</v>
      </c>
      <c r="H70" s="54" t="s">
        <v>29</v>
      </c>
      <c r="I70" s="54">
        <v>0</v>
      </c>
      <c r="J70" s="54" t="s">
        <v>38</v>
      </c>
      <c r="K70" s="54">
        <v>2</v>
      </c>
      <c r="L70" s="54" t="s">
        <v>29</v>
      </c>
      <c r="M70" s="54">
        <v>0</v>
      </c>
      <c r="N70" s="57">
        <v>69.09</v>
      </c>
      <c r="O70" s="54">
        <v>5</v>
      </c>
      <c r="P70" s="58" t="s">
        <v>181</v>
      </c>
      <c r="Q70" s="54">
        <v>10</v>
      </c>
      <c r="R70" s="54" t="s">
        <v>39</v>
      </c>
      <c r="S70" s="54">
        <v>3</v>
      </c>
      <c r="T70" s="54" t="s">
        <v>36</v>
      </c>
      <c r="U70" s="54">
        <v>0</v>
      </c>
      <c r="V70" s="54">
        <v>80</v>
      </c>
      <c r="W70" s="54">
        <v>3</v>
      </c>
      <c r="X70" s="78">
        <v>3.5</v>
      </c>
      <c r="Y70" s="54">
        <v>3</v>
      </c>
      <c r="Z70" s="78">
        <v>20.5</v>
      </c>
      <c r="AA70" s="54">
        <v>1</v>
      </c>
      <c r="AB70" s="54" t="s">
        <v>29</v>
      </c>
      <c r="AC70" s="54">
        <v>0</v>
      </c>
      <c r="AD70" s="59">
        <v>91.6</v>
      </c>
      <c r="AE70" s="60">
        <v>0</v>
      </c>
      <c r="AF70" s="85">
        <f>G70+I70+K70+M70+O70+Q70+S70+U70+W70+Y70+AA70+AC70+AE70</f>
        <v>33</v>
      </c>
      <c r="AG70" s="83">
        <f>AH70+AI70</f>
        <v>739319.42</v>
      </c>
      <c r="AH70" s="96">
        <v>713443.24</v>
      </c>
      <c r="AI70" s="95">
        <v>25876.18</v>
      </c>
      <c r="AJ70" s="83">
        <f>AK70+AL70</f>
        <v>3559235.65</v>
      </c>
      <c r="AK70" s="110">
        <v>2829592.34</v>
      </c>
      <c r="AL70" s="95">
        <v>729643.31</v>
      </c>
      <c r="AM70" s="95">
        <v>4298555.07</v>
      </c>
      <c r="AN70" s="95">
        <f>AH70+AI70</f>
        <v>739319.42</v>
      </c>
      <c r="AO70" s="95">
        <f>AI70+AL70</f>
        <v>755519.49000000011</v>
      </c>
      <c r="AP70" s="105">
        <v>43760.750694444447</v>
      </c>
      <c r="AQ70" s="59">
        <f>AI70/AG70*100</f>
        <v>3.5000000405778602</v>
      </c>
      <c r="AR70" s="59">
        <f>AL70/AJ70*100</f>
        <v>20.500000049167863</v>
      </c>
    </row>
    <row r="71" spans="1:44" ht="168.75" x14ac:dyDescent="0.2">
      <c r="A71" s="220">
        <v>67</v>
      </c>
      <c r="B71" s="70" t="s">
        <v>103</v>
      </c>
      <c r="C71" s="31" t="s">
        <v>42</v>
      </c>
      <c r="D71" s="31" t="s">
        <v>28</v>
      </c>
      <c r="E71" s="35" t="s">
        <v>104</v>
      </c>
      <c r="F71" s="35">
        <v>1967</v>
      </c>
      <c r="G71" s="30">
        <v>6</v>
      </c>
      <c r="H71" s="30"/>
      <c r="I71" s="30"/>
      <c r="J71" s="31" t="s">
        <v>53</v>
      </c>
      <c r="K71" s="31">
        <v>2</v>
      </c>
      <c r="L71" s="30"/>
      <c r="M71" s="30"/>
      <c r="N71" s="33">
        <v>67.8</v>
      </c>
      <c r="O71" s="30">
        <v>5</v>
      </c>
      <c r="P71" s="31" t="s">
        <v>81</v>
      </c>
      <c r="Q71" s="30">
        <v>7</v>
      </c>
      <c r="R71" s="31" t="s">
        <v>34</v>
      </c>
      <c r="S71" s="31">
        <v>3</v>
      </c>
      <c r="T71" s="30"/>
      <c r="U71" s="30"/>
      <c r="V71" s="31">
        <v>66</v>
      </c>
      <c r="W71" s="30">
        <v>3</v>
      </c>
      <c r="X71" s="76">
        <v>3.5</v>
      </c>
      <c r="Y71" s="31">
        <v>3</v>
      </c>
      <c r="Z71" s="76">
        <v>20.5</v>
      </c>
      <c r="AA71" s="30">
        <v>1</v>
      </c>
      <c r="AB71" s="30"/>
      <c r="AC71" s="30"/>
      <c r="AD71" s="80">
        <v>95.4</v>
      </c>
      <c r="AE71" s="30">
        <v>3</v>
      </c>
      <c r="AF71" s="112">
        <f>G71+I71+K71+M71+O71+Q71+S71+U71+W71+Y71+AA71+AC71+AE71</f>
        <v>33</v>
      </c>
      <c r="AG71" s="87">
        <f>AH71+AI71</f>
        <v>1091363.32</v>
      </c>
      <c r="AH71" s="88">
        <v>1053165.6000000001</v>
      </c>
      <c r="AI71" s="88">
        <v>38197.72</v>
      </c>
      <c r="AJ71" s="87">
        <f>AK71+AL71</f>
        <v>1881529.27</v>
      </c>
      <c r="AK71" s="88">
        <v>1495815.77</v>
      </c>
      <c r="AL71" s="88">
        <v>385713.5</v>
      </c>
      <c r="AM71" s="89">
        <f>AG71+AJ71</f>
        <v>2972892.59</v>
      </c>
      <c r="AN71" s="88">
        <f>AH71+AK71</f>
        <v>2548981.37</v>
      </c>
      <c r="AO71" s="88">
        <f>AI71+AL71</f>
        <v>423911.22</v>
      </c>
      <c r="AP71" s="142">
        <v>43761.395833333336</v>
      </c>
      <c r="AQ71" s="22">
        <v>3.4999997301021892</v>
      </c>
      <c r="AR71" s="22">
        <v>20.500000383918884</v>
      </c>
    </row>
    <row r="72" spans="1:44" ht="168.75" x14ac:dyDescent="0.2">
      <c r="A72" s="221">
        <v>68</v>
      </c>
      <c r="B72" s="70" t="s">
        <v>113</v>
      </c>
      <c r="C72" s="31" t="s">
        <v>42</v>
      </c>
      <c r="D72" s="31" t="s">
        <v>50</v>
      </c>
      <c r="E72" s="36">
        <v>43745</v>
      </c>
      <c r="F72" s="35">
        <v>1993</v>
      </c>
      <c r="G72" s="30">
        <v>5</v>
      </c>
      <c r="H72" s="30"/>
      <c r="I72" s="30"/>
      <c r="J72" s="31" t="s">
        <v>53</v>
      </c>
      <c r="K72" s="31">
        <v>2</v>
      </c>
      <c r="L72" s="30"/>
      <c r="M72" s="30"/>
      <c r="N72" s="33">
        <v>77.5</v>
      </c>
      <c r="O72" s="30">
        <v>6</v>
      </c>
      <c r="P72" s="31" t="s">
        <v>81</v>
      </c>
      <c r="Q72" s="30">
        <v>9</v>
      </c>
      <c r="R72" s="31" t="s">
        <v>34</v>
      </c>
      <c r="S72" s="31">
        <v>3</v>
      </c>
      <c r="T72" s="30"/>
      <c r="U72" s="30"/>
      <c r="V72" s="31">
        <v>144</v>
      </c>
      <c r="W72" s="30">
        <v>4</v>
      </c>
      <c r="X72" s="76">
        <v>0</v>
      </c>
      <c r="Y72" s="31">
        <v>0</v>
      </c>
      <c r="Z72" s="76">
        <v>20.5</v>
      </c>
      <c r="AA72" s="30">
        <v>1</v>
      </c>
      <c r="AB72" s="30"/>
      <c r="AC72" s="30"/>
      <c r="AD72" s="80">
        <v>98</v>
      </c>
      <c r="AE72" s="30">
        <v>3</v>
      </c>
      <c r="AF72" s="112">
        <f>G72+I72+K72+M72+O72+Q72+S72+U72+W72+Y72+AA72+AC72+AE72</f>
        <v>33</v>
      </c>
      <c r="AG72" s="87">
        <f>AH72+AI72</f>
        <v>0</v>
      </c>
      <c r="AH72" s="88">
        <v>0</v>
      </c>
      <c r="AI72" s="88">
        <v>0</v>
      </c>
      <c r="AJ72" s="87">
        <f>AK72+AL72</f>
        <v>409009</v>
      </c>
      <c r="AK72" s="203">
        <v>325162.15000000002</v>
      </c>
      <c r="AL72" s="88">
        <v>83846.850000000006</v>
      </c>
      <c r="AM72" s="89">
        <f>AG72+AJ72</f>
        <v>409009</v>
      </c>
      <c r="AN72" s="88">
        <f>AH72+AK72</f>
        <v>325162.15000000002</v>
      </c>
      <c r="AO72" s="88">
        <f>AI72+AL72</f>
        <v>83846.850000000006</v>
      </c>
      <c r="AP72" s="142">
        <v>43761.402777777781</v>
      </c>
      <c r="AQ72" s="59" t="e">
        <f>AI72/AG72*100</f>
        <v>#DIV/0!</v>
      </c>
      <c r="AR72" s="59">
        <f>AL72/AJ72*100</f>
        <v>20.500001222466988</v>
      </c>
    </row>
    <row r="73" spans="1:44" ht="281.25" x14ac:dyDescent="0.2">
      <c r="A73" s="220">
        <v>69</v>
      </c>
      <c r="B73" s="185" t="s">
        <v>69</v>
      </c>
      <c r="C73" s="185" t="s">
        <v>1</v>
      </c>
      <c r="D73" s="185" t="s">
        <v>70</v>
      </c>
      <c r="E73" s="186">
        <v>43745</v>
      </c>
      <c r="F73" s="185">
        <v>1981</v>
      </c>
      <c r="G73" s="185">
        <v>6</v>
      </c>
      <c r="H73" s="185" t="s">
        <v>29</v>
      </c>
      <c r="I73" s="185">
        <v>0</v>
      </c>
      <c r="J73" s="185" t="s">
        <v>38</v>
      </c>
      <c r="K73" s="185">
        <v>2</v>
      </c>
      <c r="L73" s="185" t="s">
        <v>29</v>
      </c>
      <c r="M73" s="185">
        <v>0</v>
      </c>
      <c r="N73" s="187">
        <v>78.459999999999994</v>
      </c>
      <c r="O73" s="185">
        <v>6</v>
      </c>
      <c r="P73" s="185" t="s">
        <v>60</v>
      </c>
      <c r="Q73" s="185">
        <v>0</v>
      </c>
      <c r="R73" s="185" t="s">
        <v>34</v>
      </c>
      <c r="S73" s="185">
        <v>3</v>
      </c>
      <c r="T73" s="185" t="s">
        <v>36</v>
      </c>
      <c r="U73" s="185">
        <v>0</v>
      </c>
      <c r="V73" s="185">
        <v>325</v>
      </c>
      <c r="W73" s="185">
        <v>7</v>
      </c>
      <c r="X73" s="187">
        <v>3.5</v>
      </c>
      <c r="Y73" s="187">
        <v>3</v>
      </c>
      <c r="Z73" s="187">
        <v>30.5</v>
      </c>
      <c r="AA73" s="187">
        <v>3</v>
      </c>
      <c r="AB73" s="187" t="s">
        <v>29</v>
      </c>
      <c r="AC73" s="187">
        <v>0</v>
      </c>
      <c r="AD73" s="187">
        <v>97.6</v>
      </c>
      <c r="AE73" s="185">
        <v>3</v>
      </c>
      <c r="AF73" s="204">
        <f>AE73+AC73+AA73+Y73+W73+U73+S73+Q73+O73+M73+K73+I73+G73</f>
        <v>33</v>
      </c>
      <c r="AG73" s="211">
        <f>AH73+AI73</f>
        <v>7072450.7999999998</v>
      </c>
      <c r="AH73" s="211">
        <v>6824915.0199999996</v>
      </c>
      <c r="AI73" s="211">
        <v>247535.78</v>
      </c>
      <c r="AJ73" s="211">
        <f>AK73+AL73</f>
        <v>2922051.6</v>
      </c>
      <c r="AK73" s="211">
        <v>2030825.86</v>
      </c>
      <c r="AL73" s="211">
        <v>891225.74</v>
      </c>
      <c r="AM73" s="211">
        <f>AG73+AJ73</f>
        <v>9994502.4000000004</v>
      </c>
      <c r="AN73" s="194">
        <f>AH73+AK73</f>
        <v>8855740.879999999</v>
      </c>
      <c r="AO73" s="211">
        <f>AI73+AL73</f>
        <v>1138761.52</v>
      </c>
      <c r="AP73" s="216">
        <v>43761.416666666664</v>
      </c>
      <c r="AQ73" s="195">
        <f>AI73/AG73*100</f>
        <v>3.5000000282787407</v>
      </c>
      <c r="AR73" s="195">
        <f>AL73/AJ73*100</f>
        <v>30.500000068445061</v>
      </c>
    </row>
    <row r="74" spans="1:44" ht="150" x14ac:dyDescent="0.2">
      <c r="A74" s="221">
        <v>70</v>
      </c>
      <c r="B74" s="29" t="s">
        <v>199</v>
      </c>
      <c r="C74" s="19" t="s">
        <v>173</v>
      </c>
      <c r="D74" s="48" t="s">
        <v>55</v>
      </c>
      <c r="E74" s="20">
        <v>43759</v>
      </c>
      <c r="F74" s="19">
        <v>1955</v>
      </c>
      <c r="G74" s="19">
        <v>6</v>
      </c>
      <c r="H74" s="19" t="s">
        <v>29</v>
      </c>
      <c r="I74" s="19">
        <v>0</v>
      </c>
      <c r="J74" s="19" t="s">
        <v>38</v>
      </c>
      <c r="K74" s="19">
        <v>2</v>
      </c>
      <c r="L74" s="19" t="s">
        <v>29</v>
      </c>
      <c r="M74" s="19">
        <v>0</v>
      </c>
      <c r="N74" s="24">
        <v>70.400000000000006</v>
      </c>
      <c r="O74" s="19">
        <v>6</v>
      </c>
      <c r="P74" s="50" t="s">
        <v>181</v>
      </c>
      <c r="Q74" s="19">
        <v>10</v>
      </c>
      <c r="R74" s="19" t="s">
        <v>184</v>
      </c>
      <c r="S74" s="19">
        <v>3</v>
      </c>
      <c r="T74" s="19" t="s">
        <v>36</v>
      </c>
      <c r="U74" s="19">
        <v>0</v>
      </c>
      <c r="V74" s="19">
        <v>29</v>
      </c>
      <c r="W74" s="19">
        <v>2</v>
      </c>
      <c r="X74" s="21">
        <v>2.1</v>
      </c>
      <c r="Y74" s="19">
        <v>0</v>
      </c>
      <c r="Z74" s="21">
        <v>0</v>
      </c>
      <c r="AA74" s="19">
        <v>0</v>
      </c>
      <c r="AB74" s="19" t="s">
        <v>29</v>
      </c>
      <c r="AC74" s="19">
        <v>0</v>
      </c>
      <c r="AD74" s="22">
        <v>98</v>
      </c>
      <c r="AE74" s="49">
        <v>3</v>
      </c>
      <c r="AF74" s="84">
        <f>G74+I74+K74+M74+O74+Q74+S74+U74+W74+Y74+AA74+AC74+AE74</f>
        <v>32</v>
      </c>
      <c r="AG74" s="51">
        <f>AH74+AI74</f>
        <v>517089.01</v>
      </c>
      <c r="AH74" s="109">
        <v>506230.14</v>
      </c>
      <c r="AI74" s="109">
        <v>10858.87</v>
      </c>
      <c r="AJ74" s="51">
        <f>AK74+AL74</f>
        <v>0</v>
      </c>
      <c r="AK74" s="27">
        <v>0</v>
      </c>
      <c r="AL74" s="27">
        <v>0</v>
      </c>
      <c r="AM74" s="51">
        <f>AN74+AO74</f>
        <v>517089.01</v>
      </c>
      <c r="AN74" s="27">
        <f>AH74+AK74</f>
        <v>506230.14</v>
      </c>
      <c r="AO74" s="27">
        <f>AI74+AL74</f>
        <v>10858.87</v>
      </c>
      <c r="AP74" s="106">
        <v>43755.375</v>
      </c>
      <c r="AQ74" s="43">
        <f>AI74/AG74*100</f>
        <v>2.100000152778339</v>
      </c>
      <c r="AR74" s="43" t="e">
        <f>AL74/AJ74*100</f>
        <v>#DIV/0!</v>
      </c>
    </row>
    <row r="75" spans="1:44" ht="110.25" x14ac:dyDescent="0.2">
      <c r="A75" s="220">
        <v>71</v>
      </c>
      <c r="B75" s="29" t="s">
        <v>193</v>
      </c>
      <c r="C75" s="19" t="s">
        <v>173</v>
      </c>
      <c r="D75" s="48" t="s">
        <v>28</v>
      </c>
      <c r="E75" s="20">
        <v>43749</v>
      </c>
      <c r="F75" s="19">
        <v>1966</v>
      </c>
      <c r="G75" s="19">
        <v>6</v>
      </c>
      <c r="H75" s="19"/>
      <c r="I75" s="19"/>
      <c r="J75" s="19" t="s">
        <v>38</v>
      </c>
      <c r="K75" s="19">
        <v>2</v>
      </c>
      <c r="L75" s="19"/>
      <c r="M75" s="19"/>
      <c r="N75" s="24">
        <v>72.95</v>
      </c>
      <c r="O75" s="19">
        <v>6</v>
      </c>
      <c r="P75" s="50" t="s">
        <v>181</v>
      </c>
      <c r="Q75" s="19">
        <v>6</v>
      </c>
      <c r="R75" s="19" t="s">
        <v>31</v>
      </c>
      <c r="S75" s="19">
        <v>3</v>
      </c>
      <c r="T75" s="19" t="s">
        <v>32</v>
      </c>
      <c r="U75" s="19">
        <v>0</v>
      </c>
      <c r="V75" s="19">
        <v>80</v>
      </c>
      <c r="W75" s="19">
        <v>3</v>
      </c>
      <c r="X75" s="21">
        <v>3.5</v>
      </c>
      <c r="Y75" s="19">
        <v>3</v>
      </c>
      <c r="Z75" s="21">
        <v>20.5</v>
      </c>
      <c r="AA75" s="19">
        <v>1</v>
      </c>
      <c r="AB75" s="19"/>
      <c r="AC75" s="19"/>
      <c r="AD75" s="22">
        <v>95.3</v>
      </c>
      <c r="AE75" s="49">
        <v>2</v>
      </c>
      <c r="AF75" s="84">
        <f>G75+I75+K75+M75+O75+Q75+S75+U75+W75+Y75+AA75+AC75+AE75</f>
        <v>32</v>
      </c>
      <c r="AG75" s="51">
        <f>AH75+AI75</f>
        <v>741021.2</v>
      </c>
      <c r="AH75" s="109">
        <v>715085.46</v>
      </c>
      <c r="AI75" s="109">
        <v>25935.74</v>
      </c>
      <c r="AJ75" s="51">
        <f>AK75+AL75</f>
        <v>937698.08</v>
      </c>
      <c r="AK75" s="27">
        <v>745469.97</v>
      </c>
      <c r="AL75" s="27">
        <v>192228.11</v>
      </c>
      <c r="AM75" s="51">
        <f>AN75+AO75</f>
        <v>1678719.2799999998</v>
      </c>
      <c r="AN75" s="27">
        <f>AH75+AK75</f>
        <v>1460555.43</v>
      </c>
      <c r="AO75" s="27">
        <f>AI75+AL75</f>
        <v>218163.84999999998</v>
      </c>
      <c r="AP75" s="106">
        <v>43760.375</v>
      </c>
      <c r="AQ75" s="37">
        <f>AI75/AG75*100</f>
        <v>3.4999997301021892</v>
      </c>
      <c r="AR75" s="37">
        <f>AL75/AJ75*100</f>
        <v>20.500000383918884</v>
      </c>
    </row>
    <row r="76" spans="1:44" ht="110.25" x14ac:dyDescent="0.2">
      <c r="A76" s="221">
        <v>72</v>
      </c>
      <c r="B76" s="29" t="s">
        <v>189</v>
      </c>
      <c r="C76" s="19" t="s">
        <v>173</v>
      </c>
      <c r="D76" s="48" t="s">
        <v>28</v>
      </c>
      <c r="E76" s="20">
        <v>43758</v>
      </c>
      <c r="F76" s="19">
        <v>1963</v>
      </c>
      <c r="G76" s="19">
        <v>6</v>
      </c>
      <c r="H76" s="19"/>
      <c r="I76" s="19"/>
      <c r="J76" s="19" t="s">
        <v>38</v>
      </c>
      <c r="K76" s="19">
        <v>2</v>
      </c>
      <c r="L76" s="19"/>
      <c r="M76" s="19"/>
      <c r="N76" s="24">
        <v>81.47</v>
      </c>
      <c r="O76" s="19">
        <v>7</v>
      </c>
      <c r="P76" s="50" t="s">
        <v>181</v>
      </c>
      <c r="Q76" s="19">
        <v>4</v>
      </c>
      <c r="R76" s="19" t="s">
        <v>31</v>
      </c>
      <c r="S76" s="19">
        <v>3</v>
      </c>
      <c r="T76" s="19" t="s">
        <v>32</v>
      </c>
      <c r="U76" s="19">
        <v>0</v>
      </c>
      <c r="V76" s="19">
        <v>60</v>
      </c>
      <c r="W76" s="19">
        <v>3</v>
      </c>
      <c r="X76" s="21">
        <v>3.5</v>
      </c>
      <c r="Y76" s="19">
        <v>3</v>
      </c>
      <c r="Z76" s="21">
        <v>20.5</v>
      </c>
      <c r="AA76" s="19">
        <v>1</v>
      </c>
      <c r="AB76" s="19"/>
      <c r="AC76" s="19"/>
      <c r="AD76" s="22">
        <v>96.3</v>
      </c>
      <c r="AE76" s="49">
        <v>3</v>
      </c>
      <c r="AF76" s="84">
        <f>G76+I76+K76+M76+O76+Q76+S76+U76+W76+Y76+AA76+AC76+AE76</f>
        <v>32</v>
      </c>
      <c r="AG76" s="51">
        <f>AH76+AI76</f>
        <v>592688.59</v>
      </c>
      <c r="AH76" s="109">
        <v>571944.49</v>
      </c>
      <c r="AI76" s="109">
        <v>20744.099999999999</v>
      </c>
      <c r="AJ76" s="51">
        <f>AK76+AL76</f>
        <v>99717.6</v>
      </c>
      <c r="AK76" s="27">
        <v>79275.490000000005</v>
      </c>
      <c r="AL76" s="27">
        <v>20442.11</v>
      </c>
      <c r="AM76" s="51">
        <f>AN76+AO76</f>
        <v>692406.19</v>
      </c>
      <c r="AN76" s="27">
        <f>AH76+AK76</f>
        <v>651219.98</v>
      </c>
      <c r="AO76" s="27">
        <f>AI76+AL76</f>
        <v>41186.21</v>
      </c>
      <c r="AP76" s="106">
        <v>43760.375</v>
      </c>
      <c r="AQ76" s="37">
        <f>AI76/AG76*100</f>
        <v>3.4999998903302658</v>
      </c>
      <c r="AR76" s="37">
        <f>AL76/AJ76*100</f>
        <v>20.500002005663994</v>
      </c>
    </row>
    <row r="77" spans="1:44" ht="278.25" customHeight="1" x14ac:dyDescent="0.2">
      <c r="A77" s="220">
        <v>73</v>
      </c>
      <c r="B77" s="29" t="s">
        <v>192</v>
      </c>
      <c r="C77" s="19" t="s">
        <v>173</v>
      </c>
      <c r="D77" s="48" t="s">
        <v>28</v>
      </c>
      <c r="E77" s="20">
        <v>43756</v>
      </c>
      <c r="F77" s="19">
        <v>1963</v>
      </c>
      <c r="G77" s="19">
        <v>6</v>
      </c>
      <c r="H77" s="19"/>
      <c r="I77" s="19"/>
      <c r="J77" s="19" t="s">
        <v>38</v>
      </c>
      <c r="K77" s="19">
        <v>2</v>
      </c>
      <c r="L77" s="19"/>
      <c r="M77" s="19"/>
      <c r="N77" s="24">
        <v>67</v>
      </c>
      <c r="O77" s="53">
        <v>5</v>
      </c>
      <c r="P77" s="50" t="s">
        <v>181</v>
      </c>
      <c r="Q77" s="19">
        <v>6</v>
      </c>
      <c r="R77" s="19" t="s">
        <v>31</v>
      </c>
      <c r="S77" s="19">
        <v>3</v>
      </c>
      <c r="T77" s="19" t="s">
        <v>32</v>
      </c>
      <c r="U77" s="19">
        <v>0</v>
      </c>
      <c r="V77" s="19">
        <v>64</v>
      </c>
      <c r="W77" s="19">
        <v>3</v>
      </c>
      <c r="X77" s="21">
        <v>3.5</v>
      </c>
      <c r="Y77" s="19">
        <v>3</v>
      </c>
      <c r="Z77" s="21">
        <v>20.5</v>
      </c>
      <c r="AA77" s="19">
        <v>1</v>
      </c>
      <c r="AB77" s="19"/>
      <c r="AC77" s="19"/>
      <c r="AD77" s="22">
        <v>97.1</v>
      </c>
      <c r="AE77" s="49">
        <v>3</v>
      </c>
      <c r="AF77" s="84">
        <f>G77+I77+K77+M77+O77+Q77+S77+U77+W77+Y77+AA77+AC77+AE77</f>
        <v>32</v>
      </c>
      <c r="AG77" s="51">
        <f>AH77+AI77</f>
        <v>659966.88</v>
      </c>
      <c r="AH77" s="109">
        <v>636868.04</v>
      </c>
      <c r="AI77" s="109">
        <v>23098.84</v>
      </c>
      <c r="AJ77" s="51">
        <f>AK77+AL77</f>
        <v>911117.8</v>
      </c>
      <c r="AK77" s="27">
        <v>724338.65</v>
      </c>
      <c r="AL77" s="27">
        <v>186779.15</v>
      </c>
      <c r="AM77" s="51">
        <f>AN77+AO77</f>
        <v>1571084.68</v>
      </c>
      <c r="AN77" s="27">
        <f>AH77+AK77</f>
        <v>1361206.69</v>
      </c>
      <c r="AO77" s="27">
        <f>AI77+AL77</f>
        <v>209877.99</v>
      </c>
      <c r="AP77" s="106">
        <v>43760.375</v>
      </c>
      <c r="AQ77" s="37">
        <f>AI77/AG77*100</f>
        <v>3.4999998787817961</v>
      </c>
      <c r="AR77" s="37">
        <f>AL77/AJ77*100</f>
        <v>20.500000109755291</v>
      </c>
    </row>
    <row r="78" spans="1:44" ht="275.25" customHeight="1" x14ac:dyDescent="0.2">
      <c r="A78" s="221">
        <v>74</v>
      </c>
      <c r="B78" s="29" t="s">
        <v>190</v>
      </c>
      <c r="C78" s="19" t="s">
        <v>173</v>
      </c>
      <c r="D78" s="48" t="s">
        <v>28</v>
      </c>
      <c r="E78" s="20">
        <v>43749</v>
      </c>
      <c r="F78" s="19">
        <v>1972</v>
      </c>
      <c r="G78" s="19">
        <v>6</v>
      </c>
      <c r="H78" s="19"/>
      <c r="I78" s="19"/>
      <c r="J78" s="19" t="s">
        <v>174</v>
      </c>
      <c r="K78" s="19">
        <v>2</v>
      </c>
      <c r="L78" s="19"/>
      <c r="M78" s="19"/>
      <c r="N78" s="24">
        <v>71.12</v>
      </c>
      <c r="O78" s="19">
        <v>6</v>
      </c>
      <c r="P78" s="50" t="s">
        <v>181</v>
      </c>
      <c r="Q78" s="19">
        <v>4</v>
      </c>
      <c r="R78" s="19" t="s">
        <v>31</v>
      </c>
      <c r="S78" s="19">
        <v>3</v>
      </c>
      <c r="T78" s="19" t="s">
        <v>32</v>
      </c>
      <c r="U78" s="19">
        <v>0</v>
      </c>
      <c r="V78" s="19">
        <v>144</v>
      </c>
      <c r="W78" s="19">
        <v>4</v>
      </c>
      <c r="X78" s="21">
        <v>3.5</v>
      </c>
      <c r="Y78" s="19">
        <v>3</v>
      </c>
      <c r="Z78" s="21">
        <v>20.5</v>
      </c>
      <c r="AA78" s="19">
        <v>1</v>
      </c>
      <c r="AB78" s="19"/>
      <c r="AC78" s="19"/>
      <c r="AD78" s="22">
        <v>96.6</v>
      </c>
      <c r="AE78" s="49">
        <v>3</v>
      </c>
      <c r="AF78" s="84">
        <f>G78+I78+K78+M78+O78+Q78+S78+U78+W78+Y78+AA78+AC78+AE78</f>
        <v>32</v>
      </c>
      <c r="AG78" s="51">
        <f>AH78+AI78</f>
        <v>978238.33</v>
      </c>
      <c r="AH78" s="27">
        <v>943999.99</v>
      </c>
      <c r="AI78" s="27">
        <v>34238.339999999997</v>
      </c>
      <c r="AJ78" s="51">
        <f>AK78+AL78</f>
        <v>2195446.13</v>
      </c>
      <c r="AK78" s="27">
        <v>1745379.67</v>
      </c>
      <c r="AL78" s="27">
        <v>450066.46</v>
      </c>
      <c r="AM78" s="51">
        <f>AN78+AO78</f>
        <v>3173684.46</v>
      </c>
      <c r="AN78" s="27">
        <f>AH78+AK78</f>
        <v>2689379.66</v>
      </c>
      <c r="AO78" s="27">
        <f>AI78+AL78</f>
        <v>484304.80000000005</v>
      </c>
      <c r="AP78" s="106">
        <v>43760.375</v>
      </c>
      <c r="AQ78" s="37">
        <f>AI78/AG78*100</f>
        <v>3.4999998415519049</v>
      </c>
      <c r="AR78" s="37">
        <f>AL78/AJ78*100</f>
        <v>20.50000015258858</v>
      </c>
    </row>
    <row r="79" spans="1:44" ht="272.25" customHeight="1" x14ac:dyDescent="0.2">
      <c r="A79" s="220">
        <v>75</v>
      </c>
      <c r="B79" s="29" t="s">
        <v>188</v>
      </c>
      <c r="C79" s="19" t="s">
        <v>173</v>
      </c>
      <c r="D79" s="48" t="s">
        <v>28</v>
      </c>
      <c r="E79" s="20">
        <v>43756</v>
      </c>
      <c r="F79" s="19">
        <v>1972</v>
      </c>
      <c r="G79" s="19">
        <v>6</v>
      </c>
      <c r="H79" s="19"/>
      <c r="I79" s="19"/>
      <c r="J79" s="19" t="s">
        <v>174</v>
      </c>
      <c r="K79" s="19">
        <v>2</v>
      </c>
      <c r="L79" s="19"/>
      <c r="M79" s="19"/>
      <c r="N79" s="24">
        <v>67.040000000000006</v>
      </c>
      <c r="O79" s="19">
        <v>5</v>
      </c>
      <c r="P79" s="50" t="s">
        <v>181</v>
      </c>
      <c r="Q79" s="69">
        <v>2</v>
      </c>
      <c r="R79" s="19" t="s">
        <v>31</v>
      </c>
      <c r="S79" s="19">
        <v>3</v>
      </c>
      <c r="T79" s="19" t="s">
        <v>32</v>
      </c>
      <c r="U79" s="19">
        <v>0</v>
      </c>
      <c r="V79" s="19">
        <v>287</v>
      </c>
      <c r="W79" s="19">
        <v>7</v>
      </c>
      <c r="X79" s="21">
        <v>3.5</v>
      </c>
      <c r="Y79" s="19">
        <v>3</v>
      </c>
      <c r="Z79" s="21">
        <v>20.5</v>
      </c>
      <c r="AA79" s="19">
        <v>1</v>
      </c>
      <c r="AB79" s="19"/>
      <c r="AC79" s="19"/>
      <c r="AD79" s="22">
        <v>97.1</v>
      </c>
      <c r="AE79" s="49">
        <v>3</v>
      </c>
      <c r="AF79" s="84">
        <f>G79+I79+K79+M79+O79+Q79+S79+U79+W79+Y79+AA79+AC79+AE79</f>
        <v>32</v>
      </c>
      <c r="AG79" s="51">
        <f>AH79+AI79</f>
        <v>1177002.8400000001</v>
      </c>
      <c r="AH79" s="27">
        <v>1135807.74</v>
      </c>
      <c r="AI79" s="27">
        <v>41195.1</v>
      </c>
      <c r="AJ79" s="51">
        <f>AK79+AL79</f>
        <v>2153202.29</v>
      </c>
      <c r="AK79" s="27">
        <v>1711795.82</v>
      </c>
      <c r="AL79" s="27">
        <v>441406.47</v>
      </c>
      <c r="AM79" s="51">
        <f>AN79+AO79</f>
        <v>3330205.13</v>
      </c>
      <c r="AN79" s="27">
        <f>AH79+AK79</f>
        <v>2847603.56</v>
      </c>
      <c r="AO79" s="27">
        <f>AI79+AL79</f>
        <v>482601.56999999995</v>
      </c>
      <c r="AP79" s="106">
        <v>43760.375</v>
      </c>
      <c r="AQ79" s="37">
        <f>AI79/AG79*100</f>
        <v>3.5000000509769369</v>
      </c>
      <c r="AR79" s="37">
        <f>AL79/AJ79*100</f>
        <v>20.500000025543351</v>
      </c>
    </row>
    <row r="80" spans="1:44" ht="278.25" customHeight="1" x14ac:dyDescent="0.2">
      <c r="A80" s="221">
        <v>76</v>
      </c>
      <c r="B80" s="6" t="s">
        <v>126</v>
      </c>
      <c r="C80" s="7" t="s">
        <v>2</v>
      </c>
      <c r="D80" s="7" t="s">
        <v>28</v>
      </c>
      <c r="E80" s="11">
        <v>42975</v>
      </c>
      <c r="F80" s="7">
        <v>1973</v>
      </c>
      <c r="G80" s="7">
        <v>6</v>
      </c>
      <c r="H80" s="7" t="s">
        <v>44</v>
      </c>
      <c r="I80" s="7">
        <v>0</v>
      </c>
      <c r="J80" s="7" t="s">
        <v>45</v>
      </c>
      <c r="K80" s="7">
        <v>2</v>
      </c>
      <c r="L80" s="7"/>
      <c r="M80" s="7"/>
      <c r="N80" s="38">
        <v>75.38</v>
      </c>
      <c r="O80" s="7">
        <v>6</v>
      </c>
      <c r="P80" s="7" t="s">
        <v>120</v>
      </c>
      <c r="Q80" s="7">
        <v>1</v>
      </c>
      <c r="R80" s="7" t="s">
        <v>46</v>
      </c>
      <c r="S80" s="7">
        <v>3</v>
      </c>
      <c r="T80" s="7" t="s">
        <v>44</v>
      </c>
      <c r="U80" s="7">
        <v>0</v>
      </c>
      <c r="V80" s="7">
        <v>220</v>
      </c>
      <c r="W80" s="7">
        <v>7</v>
      </c>
      <c r="X80" s="39">
        <v>3.5</v>
      </c>
      <c r="Y80" s="7">
        <v>3</v>
      </c>
      <c r="Z80" s="39">
        <v>20.5</v>
      </c>
      <c r="AA80" s="7">
        <v>1</v>
      </c>
      <c r="AB80" s="7"/>
      <c r="AC80" s="7"/>
      <c r="AD80" s="9">
        <v>99.9</v>
      </c>
      <c r="AE80" s="7">
        <v>3</v>
      </c>
      <c r="AF80" s="111">
        <f>G80+I80+K80+M80+O80+Q80+S80+U80+W80+Y80+AA80+AC80+AE80</f>
        <v>32</v>
      </c>
      <c r="AG80" s="47">
        <f>AH80+AI80</f>
        <v>414741.7</v>
      </c>
      <c r="AH80" s="28">
        <v>400225.75</v>
      </c>
      <c r="AI80" s="10">
        <v>14515.95</v>
      </c>
      <c r="AJ80" s="47">
        <f>AK80+AL80</f>
        <v>538600.32000000007</v>
      </c>
      <c r="AK80" s="28">
        <v>428187.26</v>
      </c>
      <c r="AL80" s="10">
        <v>110413.06</v>
      </c>
      <c r="AM80" s="92">
        <f>AG80+AJ80</f>
        <v>953342.02</v>
      </c>
      <c r="AN80" s="28">
        <f>AH80+AK80</f>
        <v>828413.01</v>
      </c>
      <c r="AO80" s="28">
        <f>AI80+AL80</f>
        <v>124929.01</v>
      </c>
      <c r="AP80" s="138">
        <v>43760.385416666664</v>
      </c>
      <c r="AQ80" s="82">
        <v>3.4999977094176931</v>
      </c>
      <c r="AR80" s="82">
        <v>20.499998960267973</v>
      </c>
    </row>
    <row r="81" spans="1:44" ht="287.25" customHeight="1" x14ac:dyDescent="0.2">
      <c r="A81" s="220">
        <v>77</v>
      </c>
      <c r="B81" s="6" t="s">
        <v>122</v>
      </c>
      <c r="C81" s="7" t="s">
        <v>2</v>
      </c>
      <c r="D81" s="7" t="s">
        <v>28</v>
      </c>
      <c r="E81" s="11">
        <v>43752</v>
      </c>
      <c r="F81" s="7">
        <v>1974</v>
      </c>
      <c r="G81" s="7">
        <v>6</v>
      </c>
      <c r="H81" s="7" t="s">
        <v>44</v>
      </c>
      <c r="I81" s="7">
        <v>0</v>
      </c>
      <c r="J81" s="7" t="s">
        <v>45</v>
      </c>
      <c r="K81" s="7">
        <v>2</v>
      </c>
      <c r="L81" s="7"/>
      <c r="M81" s="7"/>
      <c r="N81" s="38">
        <v>80.89</v>
      </c>
      <c r="O81" s="7">
        <v>7</v>
      </c>
      <c r="P81" s="7" t="s">
        <v>120</v>
      </c>
      <c r="Q81" s="7">
        <v>0</v>
      </c>
      <c r="R81" s="7" t="s">
        <v>46</v>
      </c>
      <c r="S81" s="7">
        <v>3</v>
      </c>
      <c r="T81" s="7" t="s">
        <v>44</v>
      </c>
      <c r="U81" s="7">
        <v>0</v>
      </c>
      <c r="V81" s="7">
        <v>280</v>
      </c>
      <c r="W81" s="7">
        <v>7</v>
      </c>
      <c r="X81" s="39">
        <v>3.5</v>
      </c>
      <c r="Y81" s="7">
        <v>3</v>
      </c>
      <c r="Z81" s="39">
        <v>20.5</v>
      </c>
      <c r="AA81" s="7">
        <v>1</v>
      </c>
      <c r="AB81" s="7"/>
      <c r="AC81" s="7"/>
      <c r="AD81" s="9">
        <v>99.9</v>
      </c>
      <c r="AE81" s="7">
        <v>3</v>
      </c>
      <c r="AF81" s="111">
        <f>G81+I81+K81+M81+O81+Q81+S81+U81+W81+Y81+AA81+AC81+AE81</f>
        <v>32</v>
      </c>
      <c r="AG81" s="47">
        <f>AH81+AI81</f>
        <v>2189504.2000000002</v>
      </c>
      <c r="AH81" s="28">
        <v>2112906.6800000002</v>
      </c>
      <c r="AI81" s="10">
        <v>76597.52</v>
      </c>
      <c r="AJ81" s="47">
        <f>AK81+AL81</f>
        <v>1881795.8199999998</v>
      </c>
      <c r="AK81" s="28">
        <v>1496027.68</v>
      </c>
      <c r="AL81" s="10">
        <v>385768.14</v>
      </c>
      <c r="AM81" s="92">
        <f>AG81+AJ81</f>
        <v>4071300.02</v>
      </c>
      <c r="AN81" s="28">
        <f>AH81+AK81</f>
        <v>3608934.3600000003</v>
      </c>
      <c r="AO81" s="28">
        <f>AI81+AL81</f>
        <v>462365.66000000003</v>
      </c>
      <c r="AP81" s="138">
        <v>43760.385416666664</v>
      </c>
      <c r="AQ81" s="82">
        <v>3.498395664187353</v>
      </c>
      <c r="AR81" s="82">
        <v>20.499999835263747</v>
      </c>
    </row>
    <row r="82" spans="1:44" ht="299.25" customHeight="1" x14ac:dyDescent="0.2">
      <c r="A82" s="221">
        <v>78</v>
      </c>
      <c r="B82" s="71" t="s">
        <v>111</v>
      </c>
      <c r="C82" s="31" t="s">
        <v>42</v>
      </c>
      <c r="D82" s="31" t="s">
        <v>55</v>
      </c>
      <c r="E82" s="32">
        <v>43759</v>
      </c>
      <c r="F82" s="31">
        <v>1986</v>
      </c>
      <c r="G82" s="31">
        <v>5</v>
      </c>
      <c r="H82" s="30" t="s">
        <v>45</v>
      </c>
      <c r="I82" s="30">
        <v>2</v>
      </c>
      <c r="J82" s="31" t="s">
        <v>53</v>
      </c>
      <c r="K82" s="31">
        <v>2</v>
      </c>
      <c r="L82" s="31"/>
      <c r="M82" s="31"/>
      <c r="N82" s="33">
        <v>67.2</v>
      </c>
      <c r="O82" s="30">
        <v>5</v>
      </c>
      <c r="P82" s="31" t="s">
        <v>81</v>
      </c>
      <c r="Q82" s="30">
        <v>5</v>
      </c>
      <c r="R82" s="31" t="s">
        <v>34</v>
      </c>
      <c r="S82" s="31">
        <v>3</v>
      </c>
      <c r="T82" s="31"/>
      <c r="U82" s="30"/>
      <c r="V82" s="31">
        <v>308</v>
      </c>
      <c r="W82" s="31">
        <v>7</v>
      </c>
      <c r="X82" s="76">
        <v>2.1</v>
      </c>
      <c r="Y82" s="31">
        <v>0</v>
      </c>
      <c r="Z82" s="76">
        <v>0</v>
      </c>
      <c r="AA82" s="30"/>
      <c r="AB82" s="30"/>
      <c r="AC82" s="30"/>
      <c r="AD82" s="80">
        <v>95.4</v>
      </c>
      <c r="AE82" s="31">
        <v>3</v>
      </c>
      <c r="AF82" s="112">
        <f>G82+I82+K82+M82+O82+Q82+S82+U82+W82+Y82+AA82+AC82+AE82</f>
        <v>32</v>
      </c>
      <c r="AG82" s="87">
        <f>AH82+AI82</f>
        <v>816180.01</v>
      </c>
      <c r="AH82" s="88">
        <v>799040.23</v>
      </c>
      <c r="AI82" s="88">
        <v>17139.78</v>
      </c>
      <c r="AJ82" s="87">
        <f>AK82+AL82</f>
        <v>0</v>
      </c>
      <c r="AK82" s="91">
        <v>0</v>
      </c>
      <c r="AL82" s="91">
        <v>0</v>
      </c>
      <c r="AM82" s="89">
        <f>AG82+AJ82</f>
        <v>816180.01</v>
      </c>
      <c r="AN82" s="88">
        <f>AH82+AK82</f>
        <v>799040.23</v>
      </c>
      <c r="AO82" s="88">
        <f>AI82+AL82</f>
        <v>17139.78</v>
      </c>
      <c r="AP82" s="142">
        <v>43760.729166666664</v>
      </c>
      <c r="AQ82" s="22">
        <v>3.500000238359529</v>
      </c>
      <c r="AR82" s="22">
        <v>20.500000062568809</v>
      </c>
    </row>
    <row r="83" spans="1:44" ht="272.25" customHeight="1" x14ac:dyDescent="0.2">
      <c r="A83" s="220">
        <v>79</v>
      </c>
      <c r="B83" s="70" t="s">
        <v>109</v>
      </c>
      <c r="C83" s="31" t="s">
        <v>42</v>
      </c>
      <c r="D83" s="31" t="s">
        <v>28</v>
      </c>
      <c r="E83" s="36">
        <v>43756</v>
      </c>
      <c r="F83" s="31">
        <v>1961</v>
      </c>
      <c r="G83" s="30">
        <v>6</v>
      </c>
      <c r="H83" s="30" t="s">
        <v>45</v>
      </c>
      <c r="I83" s="30">
        <v>2</v>
      </c>
      <c r="J83" s="31" t="s">
        <v>53</v>
      </c>
      <c r="K83" s="31">
        <v>2</v>
      </c>
      <c r="L83" s="30"/>
      <c r="M83" s="30"/>
      <c r="N83" s="33">
        <v>71.489999999999995</v>
      </c>
      <c r="O83" s="30">
        <v>6</v>
      </c>
      <c r="P83" s="31" t="s">
        <v>81</v>
      </c>
      <c r="Q83" s="30">
        <v>7</v>
      </c>
      <c r="R83" s="31" t="s">
        <v>34</v>
      </c>
      <c r="S83" s="31">
        <v>3</v>
      </c>
      <c r="T83" s="30"/>
      <c r="U83" s="30"/>
      <c r="V83" s="31">
        <v>74</v>
      </c>
      <c r="W83" s="30">
        <v>3</v>
      </c>
      <c r="X83" s="76">
        <v>3.5</v>
      </c>
      <c r="Y83" s="31">
        <v>3</v>
      </c>
      <c r="Z83" s="76">
        <v>0</v>
      </c>
      <c r="AA83" s="30">
        <v>0</v>
      </c>
      <c r="AB83" s="30"/>
      <c r="AC83" s="30"/>
      <c r="AD83" s="80">
        <v>92</v>
      </c>
      <c r="AE83" s="30">
        <v>0</v>
      </c>
      <c r="AF83" s="112">
        <f>G83+I83+K83+M83+O83+Q83+S83+U83+W83+Y83+AA83+AC83+AE83</f>
        <v>32</v>
      </c>
      <c r="AG83" s="87">
        <f>AH83+AI83</f>
        <v>461618.51</v>
      </c>
      <c r="AH83" s="88">
        <v>445461.86</v>
      </c>
      <c r="AI83" s="88">
        <v>16156.65</v>
      </c>
      <c r="AJ83" s="87">
        <f>AK83+AL83</f>
        <v>0</v>
      </c>
      <c r="AK83" s="91">
        <v>0</v>
      </c>
      <c r="AL83" s="91">
        <v>0</v>
      </c>
      <c r="AM83" s="89">
        <f>AG83+AJ83</f>
        <v>461618.51</v>
      </c>
      <c r="AN83" s="88">
        <f>AH83+AK83</f>
        <v>445461.86</v>
      </c>
      <c r="AO83" s="88">
        <f>AI83+AL83</f>
        <v>16156.65</v>
      </c>
      <c r="AP83" s="142">
        <v>43762.6875</v>
      </c>
      <c r="AQ83" s="37">
        <f>AI83/AG83*100</f>
        <v>3.5000004657525534</v>
      </c>
      <c r="AR83" s="37" t="e">
        <f>AL83/AJ83*100</f>
        <v>#DIV/0!</v>
      </c>
    </row>
    <row r="84" spans="1:44" ht="284.25" customHeight="1" x14ac:dyDescent="0.2">
      <c r="A84" s="221">
        <v>80</v>
      </c>
      <c r="B84" s="70" t="s">
        <v>105</v>
      </c>
      <c r="C84" s="31" t="s">
        <v>42</v>
      </c>
      <c r="D84" s="31" t="s">
        <v>28</v>
      </c>
      <c r="E84" s="36">
        <v>43745</v>
      </c>
      <c r="F84" s="35">
        <v>1987</v>
      </c>
      <c r="G84" s="30">
        <v>5</v>
      </c>
      <c r="H84" s="30"/>
      <c r="I84" s="30"/>
      <c r="J84" s="31" t="s">
        <v>53</v>
      </c>
      <c r="K84" s="31">
        <v>2</v>
      </c>
      <c r="L84" s="30"/>
      <c r="M84" s="30"/>
      <c r="N84" s="33">
        <v>68.92</v>
      </c>
      <c r="O84" s="30">
        <v>5</v>
      </c>
      <c r="P84" s="31" t="s">
        <v>81</v>
      </c>
      <c r="Q84" s="30">
        <v>6</v>
      </c>
      <c r="R84" s="31" t="s">
        <v>34</v>
      </c>
      <c r="S84" s="31">
        <v>3</v>
      </c>
      <c r="T84" s="30"/>
      <c r="U84" s="30"/>
      <c r="V84" s="31">
        <v>115</v>
      </c>
      <c r="W84" s="30">
        <v>4</v>
      </c>
      <c r="X84" s="76">
        <v>3.5</v>
      </c>
      <c r="Y84" s="31">
        <v>3</v>
      </c>
      <c r="Z84" s="76">
        <v>20.5</v>
      </c>
      <c r="AA84" s="30">
        <v>1</v>
      </c>
      <c r="AB84" s="30"/>
      <c r="AC84" s="30"/>
      <c r="AD84" s="80">
        <v>95.6</v>
      </c>
      <c r="AE84" s="30">
        <v>3</v>
      </c>
      <c r="AF84" s="112">
        <f>G84+I84+K84+M84+O84+Q84+S84+U84+W84+Y84+AA84+AC84+AE84</f>
        <v>32</v>
      </c>
      <c r="AG84" s="87">
        <f>AH84+AI84</f>
        <v>2146739.0499999998</v>
      </c>
      <c r="AH84" s="88">
        <v>2071603.18</v>
      </c>
      <c r="AI84" s="88">
        <v>75135.87</v>
      </c>
      <c r="AJ84" s="87">
        <f>AK84+AL84</f>
        <v>1989862.51</v>
      </c>
      <c r="AK84" s="88">
        <v>1581940.69</v>
      </c>
      <c r="AL84" s="88">
        <v>407921.82</v>
      </c>
      <c r="AM84" s="89">
        <f>AG84+AJ84</f>
        <v>4136601.5599999996</v>
      </c>
      <c r="AN84" s="88">
        <f>AH84+AK84</f>
        <v>3653543.87</v>
      </c>
      <c r="AO84" s="88">
        <f>AI84+AL84</f>
        <v>483057.69</v>
      </c>
      <c r="AP84" s="142">
        <v>43762.6875</v>
      </c>
      <c r="AQ84" s="22">
        <v>1.9999999197918796</v>
      </c>
      <c r="AR84" s="22">
        <v>20.000000145986739</v>
      </c>
    </row>
    <row r="85" spans="1:44" ht="287.25" customHeight="1" x14ac:dyDescent="0.2">
      <c r="A85" s="220">
        <v>81</v>
      </c>
      <c r="B85" s="70" t="s">
        <v>99</v>
      </c>
      <c r="C85" s="31" t="s">
        <v>42</v>
      </c>
      <c r="D85" s="31" t="s">
        <v>28</v>
      </c>
      <c r="E85" s="35" t="s">
        <v>100</v>
      </c>
      <c r="F85" s="31">
        <v>1964</v>
      </c>
      <c r="G85" s="30">
        <v>6</v>
      </c>
      <c r="H85" s="30" t="s">
        <v>45</v>
      </c>
      <c r="I85" s="30">
        <v>2</v>
      </c>
      <c r="J85" s="31" t="s">
        <v>53</v>
      </c>
      <c r="K85" s="31">
        <v>2</v>
      </c>
      <c r="L85" s="30"/>
      <c r="M85" s="30"/>
      <c r="N85" s="33">
        <v>74.95</v>
      </c>
      <c r="O85" s="30">
        <v>6</v>
      </c>
      <c r="P85" s="31" t="s">
        <v>81</v>
      </c>
      <c r="Q85" s="30">
        <v>2</v>
      </c>
      <c r="R85" s="31" t="s">
        <v>34</v>
      </c>
      <c r="S85" s="31">
        <v>3</v>
      </c>
      <c r="T85" s="30"/>
      <c r="U85" s="30"/>
      <c r="V85" s="31">
        <v>115</v>
      </c>
      <c r="W85" s="30">
        <v>4</v>
      </c>
      <c r="X85" s="76">
        <v>3.5</v>
      </c>
      <c r="Y85" s="31">
        <v>3</v>
      </c>
      <c r="Z85" s="76">
        <v>20.5</v>
      </c>
      <c r="AA85" s="30">
        <v>1</v>
      </c>
      <c r="AB85" s="30"/>
      <c r="AC85" s="30"/>
      <c r="AD85" s="80">
        <v>97.3</v>
      </c>
      <c r="AE85" s="30">
        <v>3</v>
      </c>
      <c r="AF85" s="112">
        <f>G85+I85+K85+M85+O85+Q85+S85+U85+W85+Y85+AA85+AC85+AE85</f>
        <v>32</v>
      </c>
      <c r="AG85" s="87">
        <f>AH85+AI85</f>
        <v>1020603.38</v>
      </c>
      <c r="AH85" s="88">
        <v>984882.26</v>
      </c>
      <c r="AI85" s="88">
        <v>35721.120000000003</v>
      </c>
      <c r="AJ85" s="87">
        <f>AK85+AL85</f>
        <v>1180433.5699999998</v>
      </c>
      <c r="AK85" s="88">
        <v>938444.69</v>
      </c>
      <c r="AL85" s="88">
        <v>241988.88</v>
      </c>
      <c r="AM85" s="89">
        <f>AG85+AJ85</f>
        <v>2201036.9499999997</v>
      </c>
      <c r="AN85" s="88">
        <f>AH85+AK85</f>
        <v>1923326.95</v>
      </c>
      <c r="AO85" s="88">
        <f>AI85+AL85</f>
        <v>277710</v>
      </c>
      <c r="AP85" s="142">
        <v>43762.6875</v>
      </c>
      <c r="AQ85" s="22">
        <v>3.5000000509769369</v>
      </c>
      <c r="AR85" s="22">
        <v>20.500000025543351</v>
      </c>
    </row>
    <row r="86" spans="1:44" ht="285.75" customHeight="1" x14ac:dyDescent="0.2">
      <c r="A86" s="221">
        <v>82</v>
      </c>
      <c r="B86" s="71" t="s">
        <v>79</v>
      </c>
      <c r="C86" s="31" t="s">
        <v>42</v>
      </c>
      <c r="D86" s="31" t="s">
        <v>80</v>
      </c>
      <c r="E86" s="32">
        <v>43282</v>
      </c>
      <c r="F86" s="31">
        <v>1992</v>
      </c>
      <c r="G86" s="31">
        <v>5</v>
      </c>
      <c r="H86" s="31"/>
      <c r="I86" s="31"/>
      <c r="J86" s="31" t="s">
        <v>53</v>
      </c>
      <c r="K86" s="31">
        <v>2</v>
      </c>
      <c r="L86" s="31"/>
      <c r="M86" s="31"/>
      <c r="N86" s="33">
        <v>89.19</v>
      </c>
      <c r="O86" s="31">
        <v>7</v>
      </c>
      <c r="P86" s="31" t="s">
        <v>81</v>
      </c>
      <c r="Q86" s="30">
        <v>1</v>
      </c>
      <c r="R86" s="31" t="s">
        <v>34</v>
      </c>
      <c r="S86" s="31">
        <v>3</v>
      </c>
      <c r="T86" s="31"/>
      <c r="U86" s="31"/>
      <c r="V86" s="31">
        <v>216</v>
      </c>
      <c r="W86" s="31">
        <v>7</v>
      </c>
      <c r="X86" s="76">
        <v>3.5</v>
      </c>
      <c r="Y86" s="31">
        <v>3</v>
      </c>
      <c r="Z86" s="76">
        <v>20.5</v>
      </c>
      <c r="AA86" s="31">
        <v>1</v>
      </c>
      <c r="AB86" s="31"/>
      <c r="AC86" s="31"/>
      <c r="AD86" s="80">
        <v>96.3</v>
      </c>
      <c r="AE86" s="31">
        <v>3</v>
      </c>
      <c r="AF86" s="112">
        <f>G86+I86+K86+M86+O86+Q86+S86+U86+W86+Y86+AA86+AC86+AE86</f>
        <v>32</v>
      </c>
      <c r="AG86" s="87">
        <f>AH86+AI86</f>
        <v>880099.37</v>
      </c>
      <c r="AH86" s="90">
        <v>849295.89</v>
      </c>
      <c r="AI86" s="91">
        <v>30803.48</v>
      </c>
      <c r="AJ86" s="87">
        <f>AK86+AL86</f>
        <v>1546732.38</v>
      </c>
      <c r="AK86" s="91">
        <v>1229652.24</v>
      </c>
      <c r="AL86" s="91">
        <v>317080.14</v>
      </c>
      <c r="AM86" s="89">
        <f>AG86+AJ86</f>
        <v>2426831.75</v>
      </c>
      <c r="AN86" s="88">
        <f>AH86+AK86</f>
        <v>2078948.13</v>
      </c>
      <c r="AO86" s="88">
        <f>AI86+AL86</f>
        <v>347883.62</v>
      </c>
      <c r="AP86" s="142">
        <v>43762.729166666664</v>
      </c>
      <c r="AQ86" s="81">
        <f>AI86/AG86*100</f>
        <v>3.5000002329282429</v>
      </c>
      <c r="AR86" s="81">
        <f>AL86/AJ86*100</f>
        <v>20.500000135770097</v>
      </c>
    </row>
    <row r="87" spans="1:44" ht="296.25" customHeight="1" x14ac:dyDescent="0.2">
      <c r="A87" s="220">
        <v>83</v>
      </c>
      <c r="B87" s="70" t="s">
        <v>82</v>
      </c>
      <c r="C87" s="31" t="s">
        <v>42</v>
      </c>
      <c r="D87" s="31" t="s">
        <v>80</v>
      </c>
      <c r="E87" s="36">
        <v>43678</v>
      </c>
      <c r="F87" s="35">
        <v>1972</v>
      </c>
      <c r="G87" s="30">
        <v>6</v>
      </c>
      <c r="H87" s="30"/>
      <c r="I87" s="30"/>
      <c r="J87" s="31" t="s">
        <v>53</v>
      </c>
      <c r="K87" s="31">
        <v>2</v>
      </c>
      <c r="L87" s="30"/>
      <c r="M87" s="30"/>
      <c r="N87" s="33">
        <v>98.3</v>
      </c>
      <c r="O87" s="30">
        <v>8</v>
      </c>
      <c r="P87" s="31" t="s">
        <v>81</v>
      </c>
      <c r="Q87" s="30">
        <v>1</v>
      </c>
      <c r="R87" s="31" t="s">
        <v>34</v>
      </c>
      <c r="S87" s="31">
        <v>3</v>
      </c>
      <c r="T87" s="30"/>
      <c r="U87" s="30"/>
      <c r="V87" s="31">
        <v>160</v>
      </c>
      <c r="W87" s="30">
        <v>5</v>
      </c>
      <c r="X87" s="76">
        <v>3.5</v>
      </c>
      <c r="Y87" s="31">
        <v>3</v>
      </c>
      <c r="Z87" s="76">
        <v>20.5</v>
      </c>
      <c r="AA87" s="30">
        <v>1</v>
      </c>
      <c r="AB87" s="30"/>
      <c r="AC87" s="30"/>
      <c r="AD87" s="80">
        <v>96.6</v>
      </c>
      <c r="AE87" s="30">
        <v>3</v>
      </c>
      <c r="AF87" s="112">
        <f>G87+I87+K87+M87+O87+Q87+S87+U87+W87+Y87+AA87+AC87+AE87</f>
        <v>32</v>
      </c>
      <c r="AG87" s="87">
        <f>AH87+AI87</f>
        <v>2617766.11</v>
      </c>
      <c r="AH87" s="88">
        <v>2526144.2999999998</v>
      </c>
      <c r="AI87" s="88">
        <v>91621.81</v>
      </c>
      <c r="AJ87" s="87">
        <f>AK87+AL87</f>
        <v>1200905.2</v>
      </c>
      <c r="AK87" s="88">
        <v>954719.63</v>
      </c>
      <c r="AL87" s="88">
        <v>246185.57</v>
      </c>
      <c r="AM87" s="89">
        <f>AG87+AJ87</f>
        <v>3818671.3099999996</v>
      </c>
      <c r="AN87" s="88">
        <f>AH87+AK87</f>
        <v>3480863.9299999997</v>
      </c>
      <c r="AO87" s="88">
        <f>AI87+AL87</f>
        <v>337807.38</v>
      </c>
      <c r="AP87" s="142">
        <v>43762.729166666664</v>
      </c>
      <c r="AQ87" s="82">
        <v>3.4999899051116583</v>
      </c>
      <c r="AR87" s="82">
        <v>20.499999094097866</v>
      </c>
    </row>
    <row r="88" spans="1:44" ht="302.25" customHeight="1" x14ac:dyDescent="0.3">
      <c r="A88" s="221">
        <v>84</v>
      </c>
      <c r="B88" s="185" t="s">
        <v>282</v>
      </c>
      <c r="C88" s="185" t="s">
        <v>1</v>
      </c>
      <c r="D88" s="188" t="s">
        <v>283</v>
      </c>
      <c r="E88" s="189">
        <v>43760</v>
      </c>
      <c r="F88" s="188">
        <v>1959</v>
      </c>
      <c r="G88" s="188">
        <v>6</v>
      </c>
      <c r="H88" s="188" t="s">
        <v>45</v>
      </c>
      <c r="I88" s="188">
        <v>2</v>
      </c>
      <c r="J88" s="190" t="s">
        <v>38</v>
      </c>
      <c r="K88" s="188">
        <v>2</v>
      </c>
      <c r="L88" s="188" t="s">
        <v>29</v>
      </c>
      <c r="M88" s="188">
        <v>0</v>
      </c>
      <c r="N88" s="188">
        <v>69.75</v>
      </c>
      <c r="O88" s="188">
        <v>5</v>
      </c>
      <c r="P88" s="185" t="s">
        <v>74</v>
      </c>
      <c r="Q88" s="188">
        <v>8</v>
      </c>
      <c r="R88" s="185" t="s">
        <v>34</v>
      </c>
      <c r="S88" s="188">
        <v>3</v>
      </c>
      <c r="T88" s="185" t="s">
        <v>36</v>
      </c>
      <c r="U88" s="188">
        <v>0</v>
      </c>
      <c r="V88" s="188">
        <v>29</v>
      </c>
      <c r="W88" s="188">
        <v>2</v>
      </c>
      <c r="X88" s="188">
        <v>3.5</v>
      </c>
      <c r="Y88" s="188">
        <v>3</v>
      </c>
      <c r="Z88" s="188">
        <v>20.5</v>
      </c>
      <c r="AA88" s="188">
        <v>1</v>
      </c>
      <c r="AB88" s="188" t="s">
        <v>29</v>
      </c>
      <c r="AC88" s="188">
        <v>0</v>
      </c>
      <c r="AD88" s="188">
        <v>83.1</v>
      </c>
      <c r="AE88" s="188">
        <v>0</v>
      </c>
      <c r="AF88" s="204">
        <f>AE88+AC88+AA88+Y88+W88+U88+S88+Q88+O88+M88+K88+I88+G88</f>
        <v>32</v>
      </c>
      <c r="AG88" s="211">
        <f>AH88+AI88</f>
        <v>470964.28</v>
      </c>
      <c r="AH88" s="212">
        <v>454480.53</v>
      </c>
      <c r="AI88" s="212">
        <v>16483.75</v>
      </c>
      <c r="AJ88" s="211">
        <f>AK88+AL88</f>
        <v>69964.97</v>
      </c>
      <c r="AK88" s="212">
        <v>55622.15</v>
      </c>
      <c r="AL88" s="212">
        <v>14342.82</v>
      </c>
      <c r="AM88" s="211">
        <f>AG88+AJ88</f>
        <v>540929.25</v>
      </c>
      <c r="AN88" s="212">
        <f>AH88+AK88</f>
        <v>510102.68000000005</v>
      </c>
      <c r="AO88" s="212">
        <f>AI88+AL88</f>
        <v>30826.57</v>
      </c>
      <c r="AP88" s="216">
        <v>43762.75</v>
      </c>
      <c r="AQ88" s="195">
        <f>AI88/AG88*100</f>
        <v>3.5000000424660649</v>
      </c>
      <c r="AR88" s="196">
        <f>AL88/AJ88*100</f>
        <v>20.500001643679685</v>
      </c>
    </row>
    <row r="89" spans="1:44" ht="299.25" customHeight="1" x14ac:dyDescent="0.2">
      <c r="A89" s="220">
        <v>85</v>
      </c>
      <c r="B89" s="6" t="s">
        <v>146</v>
      </c>
      <c r="C89" s="7" t="s">
        <v>2</v>
      </c>
      <c r="D89" s="7" t="s">
        <v>28</v>
      </c>
      <c r="E89" s="11">
        <v>43749</v>
      </c>
      <c r="F89" s="7">
        <v>1989</v>
      </c>
      <c r="G89" s="7">
        <v>6</v>
      </c>
      <c r="H89" s="7" t="s">
        <v>44</v>
      </c>
      <c r="I89" s="7">
        <v>0</v>
      </c>
      <c r="J89" s="7" t="s">
        <v>45</v>
      </c>
      <c r="K89" s="7">
        <v>2</v>
      </c>
      <c r="L89" s="7"/>
      <c r="M89" s="7"/>
      <c r="N89" s="38">
        <v>69.03</v>
      </c>
      <c r="O89" s="7">
        <v>5</v>
      </c>
      <c r="P89" s="7" t="s">
        <v>120</v>
      </c>
      <c r="Q89" s="7">
        <v>4</v>
      </c>
      <c r="R89" s="7" t="s">
        <v>46</v>
      </c>
      <c r="S89" s="7">
        <v>3</v>
      </c>
      <c r="T89" s="7" t="s">
        <v>44</v>
      </c>
      <c r="U89" s="7">
        <v>0</v>
      </c>
      <c r="V89" s="7">
        <v>115</v>
      </c>
      <c r="W89" s="7">
        <v>4</v>
      </c>
      <c r="X89" s="39">
        <v>3.5</v>
      </c>
      <c r="Y89" s="7">
        <v>3</v>
      </c>
      <c r="Z89" s="39">
        <v>20.5</v>
      </c>
      <c r="AA89" s="7">
        <v>1</v>
      </c>
      <c r="AB89" s="7"/>
      <c r="AC89" s="7"/>
      <c r="AD89" s="9">
        <v>99.9</v>
      </c>
      <c r="AE89" s="7">
        <v>3</v>
      </c>
      <c r="AF89" s="111">
        <f>G89+I89+K89+M89+O89+Q89+S89+U89+W89+Y89+AA89+AC89+AE89</f>
        <v>31</v>
      </c>
      <c r="AG89" s="47">
        <f>AH89+AI89</f>
        <v>930580.32000000007</v>
      </c>
      <c r="AH89" s="28">
        <v>898010.01</v>
      </c>
      <c r="AI89" s="10">
        <v>32570.31</v>
      </c>
      <c r="AJ89" s="47">
        <f>AK89+AL89</f>
        <v>2456421.62</v>
      </c>
      <c r="AK89" s="28">
        <v>1952855.19</v>
      </c>
      <c r="AL89" s="10">
        <v>503566.43</v>
      </c>
      <c r="AM89" s="92">
        <f>AG89+AJ89</f>
        <v>3387001.9400000004</v>
      </c>
      <c r="AN89" s="28">
        <f>AH89+AK89</f>
        <v>2850865.2</v>
      </c>
      <c r="AO89" s="28">
        <f>AI89+AL89</f>
        <v>536136.74</v>
      </c>
      <c r="AP89" s="144">
        <v>43760.385416666664</v>
      </c>
      <c r="AQ89" s="82">
        <v>3.4999996894508687</v>
      </c>
      <c r="AR89" s="82">
        <v>20.499999825065061</v>
      </c>
    </row>
    <row r="90" spans="1:44" ht="131.25" x14ac:dyDescent="0.2">
      <c r="A90" s="221">
        <v>86</v>
      </c>
      <c r="B90" s="6" t="s">
        <v>153</v>
      </c>
      <c r="C90" s="7" t="s">
        <v>2</v>
      </c>
      <c r="D90" s="7" t="s">
        <v>28</v>
      </c>
      <c r="E90" s="11">
        <v>43750</v>
      </c>
      <c r="F90" s="7">
        <v>1989</v>
      </c>
      <c r="G90" s="7">
        <v>6</v>
      </c>
      <c r="H90" s="7" t="s">
        <v>44</v>
      </c>
      <c r="I90" s="7">
        <v>0</v>
      </c>
      <c r="J90" s="7" t="s">
        <v>45</v>
      </c>
      <c r="K90" s="7">
        <v>2</v>
      </c>
      <c r="L90" s="7"/>
      <c r="M90" s="7"/>
      <c r="N90" s="38">
        <v>76.7</v>
      </c>
      <c r="O90" s="7">
        <v>6</v>
      </c>
      <c r="P90" s="7" t="s">
        <v>120</v>
      </c>
      <c r="Q90" s="7">
        <v>4</v>
      </c>
      <c r="R90" s="7" t="s">
        <v>46</v>
      </c>
      <c r="S90" s="7">
        <v>3</v>
      </c>
      <c r="T90" s="7" t="s">
        <v>44</v>
      </c>
      <c r="U90" s="7">
        <v>0</v>
      </c>
      <c r="V90" s="7">
        <v>70</v>
      </c>
      <c r="W90" s="7">
        <v>3</v>
      </c>
      <c r="X90" s="39">
        <v>3.5</v>
      </c>
      <c r="Y90" s="7">
        <v>3</v>
      </c>
      <c r="Z90" s="39">
        <v>20.5</v>
      </c>
      <c r="AA90" s="7">
        <v>1</v>
      </c>
      <c r="AB90" s="7"/>
      <c r="AC90" s="7"/>
      <c r="AD90" s="9">
        <v>99.9</v>
      </c>
      <c r="AE90" s="7">
        <v>3</v>
      </c>
      <c r="AF90" s="111">
        <f>G90+I90+K90+M90+O90+Q90+S90+U90+W90+Y90+AA90+AC90+AE90</f>
        <v>31</v>
      </c>
      <c r="AG90" s="47">
        <f>AH90+AI90</f>
        <v>770252.41999999993</v>
      </c>
      <c r="AH90" s="28">
        <v>743293.59</v>
      </c>
      <c r="AI90" s="10">
        <v>26958.83</v>
      </c>
      <c r="AJ90" s="47">
        <f>AK90+AL90</f>
        <v>751711.54999999993</v>
      </c>
      <c r="AK90" s="28">
        <v>597610.68999999994</v>
      </c>
      <c r="AL90" s="10">
        <v>154100.85999999999</v>
      </c>
      <c r="AM90" s="92">
        <f>AG90+AJ90</f>
        <v>1521963.9699999997</v>
      </c>
      <c r="AN90" s="28">
        <f>AH90+AK90</f>
        <v>1340904.2799999998</v>
      </c>
      <c r="AO90" s="28">
        <f>AI90+AL90</f>
        <v>181059.69</v>
      </c>
      <c r="AP90" s="144">
        <v>43760.385416666664</v>
      </c>
      <c r="AQ90" s="22">
        <v>3.5000001094592013</v>
      </c>
      <c r="AR90" s="22">
        <v>20.500000631529641</v>
      </c>
    </row>
    <row r="91" spans="1:44" ht="131.25" x14ac:dyDescent="0.2">
      <c r="A91" s="220">
        <v>87</v>
      </c>
      <c r="B91" s="72" t="s">
        <v>138</v>
      </c>
      <c r="C91" s="7" t="s">
        <v>2</v>
      </c>
      <c r="D91" s="7" t="s">
        <v>28</v>
      </c>
      <c r="E91" s="11">
        <v>43754</v>
      </c>
      <c r="F91" s="7">
        <v>1956</v>
      </c>
      <c r="G91" s="7">
        <v>6</v>
      </c>
      <c r="H91" s="7" t="s">
        <v>44</v>
      </c>
      <c r="I91" s="7">
        <v>0</v>
      </c>
      <c r="J91" s="7" t="s">
        <v>45</v>
      </c>
      <c r="K91" s="7">
        <v>2</v>
      </c>
      <c r="L91" s="7"/>
      <c r="M91" s="7"/>
      <c r="N91" s="38">
        <v>67.02</v>
      </c>
      <c r="O91" s="7">
        <v>5</v>
      </c>
      <c r="P91" s="7" t="s">
        <v>120</v>
      </c>
      <c r="Q91" s="7">
        <v>3</v>
      </c>
      <c r="R91" s="7" t="s">
        <v>46</v>
      </c>
      <c r="S91" s="7">
        <v>3</v>
      </c>
      <c r="T91" s="7" t="s">
        <v>44</v>
      </c>
      <c r="U91" s="7">
        <v>0</v>
      </c>
      <c r="V91" s="7">
        <v>155</v>
      </c>
      <c r="W91" s="7">
        <v>5</v>
      </c>
      <c r="X91" s="39">
        <v>3.5</v>
      </c>
      <c r="Y91" s="7">
        <v>3</v>
      </c>
      <c r="Z91" s="39">
        <v>20.5</v>
      </c>
      <c r="AA91" s="7">
        <v>1</v>
      </c>
      <c r="AB91" s="7"/>
      <c r="AC91" s="7"/>
      <c r="AD91" s="9">
        <v>99.9</v>
      </c>
      <c r="AE91" s="7">
        <v>3</v>
      </c>
      <c r="AF91" s="111">
        <f>G91+I91+K91+M91+O91+Q91+S91+U91+W91+Y91+AA91+AC91+AE91</f>
        <v>31</v>
      </c>
      <c r="AG91" s="47">
        <f>AH91+AI91</f>
        <v>762939.86</v>
      </c>
      <c r="AH91" s="28">
        <v>736236.02</v>
      </c>
      <c r="AI91" s="10">
        <v>26703.84</v>
      </c>
      <c r="AJ91" s="47">
        <f>AK91+AL91</f>
        <v>802563.49</v>
      </c>
      <c r="AK91" s="28">
        <v>638037.98</v>
      </c>
      <c r="AL91" s="10">
        <v>164525.51</v>
      </c>
      <c r="AM91" s="92">
        <f>AG91+AJ91</f>
        <v>1565503.35</v>
      </c>
      <c r="AN91" s="28">
        <f>AH91+AK91</f>
        <v>1374274</v>
      </c>
      <c r="AO91" s="28">
        <f>AI91+AL91</f>
        <v>191229.35</v>
      </c>
      <c r="AP91" s="144">
        <v>43760.385416666664</v>
      </c>
      <c r="AQ91" s="37">
        <f>AI91/AG91*100</f>
        <v>3.5001238498667506</v>
      </c>
      <c r="AR91" s="37">
        <f>AL91/AJ91*100</f>
        <v>20.499999320926001</v>
      </c>
    </row>
    <row r="92" spans="1:44" ht="131.25" x14ac:dyDescent="0.2">
      <c r="A92" s="221">
        <v>88</v>
      </c>
      <c r="B92" s="6" t="s">
        <v>140</v>
      </c>
      <c r="C92" s="7" t="s">
        <v>2</v>
      </c>
      <c r="D92" s="7" t="s">
        <v>28</v>
      </c>
      <c r="E92" s="11">
        <v>43749</v>
      </c>
      <c r="F92" s="7">
        <v>1969</v>
      </c>
      <c r="G92" s="7">
        <v>6</v>
      </c>
      <c r="H92" s="7" t="s">
        <v>44</v>
      </c>
      <c r="I92" s="7">
        <v>0</v>
      </c>
      <c r="J92" s="7" t="s">
        <v>45</v>
      </c>
      <c r="K92" s="7">
        <v>2</v>
      </c>
      <c r="L92" s="7"/>
      <c r="M92" s="7"/>
      <c r="N92" s="38">
        <v>68.63</v>
      </c>
      <c r="O92" s="7">
        <v>5</v>
      </c>
      <c r="P92" s="7" t="s">
        <v>120</v>
      </c>
      <c r="Q92" s="7">
        <v>3</v>
      </c>
      <c r="R92" s="7" t="s">
        <v>46</v>
      </c>
      <c r="S92" s="7">
        <v>3</v>
      </c>
      <c r="T92" s="7" t="s">
        <v>44</v>
      </c>
      <c r="U92" s="7">
        <v>0</v>
      </c>
      <c r="V92" s="7">
        <v>155</v>
      </c>
      <c r="W92" s="7">
        <v>5</v>
      </c>
      <c r="X92" s="39">
        <v>3.5</v>
      </c>
      <c r="Y92" s="7">
        <v>3</v>
      </c>
      <c r="Z92" s="39">
        <v>20.5</v>
      </c>
      <c r="AA92" s="7">
        <v>1</v>
      </c>
      <c r="AB92" s="7"/>
      <c r="AC92" s="7"/>
      <c r="AD92" s="9">
        <v>99.9</v>
      </c>
      <c r="AE92" s="7">
        <v>3</v>
      </c>
      <c r="AF92" s="111">
        <f>G92+I92+K92+M92+O92+Q92+S92+U92+W92+Y92+AA92+AC92+AE92</f>
        <v>31</v>
      </c>
      <c r="AG92" s="47">
        <f>AH92+AI92</f>
        <v>339863.52999999997</v>
      </c>
      <c r="AH92" s="28">
        <v>327968.31</v>
      </c>
      <c r="AI92" s="10">
        <v>11895.22</v>
      </c>
      <c r="AJ92" s="47">
        <f>AK92+AL92</f>
        <v>1599031.3599999999</v>
      </c>
      <c r="AK92" s="28">
        <v>1271229.94</v>
      </c>
      <c r="AL92" s="10">
        <v>327801.42</v>
      </c>
      <c r="AM92" s="92">
        <f>AG92+AJ92</f>
        <v>1938894.89</v>
      </c>
      <c r="AN92" s="28">
        <f>AH92+AK92</f>
        <v>1599198.25</v>
      </c>
      <c r="AO92" s="28">
        <f>AI92+AL92</f>
        <v>339696.63999999996</v>
      </c>
      <c r="AP92" s="144">
        <v>43760.385416666664</v>
      </c>
      <c r="AQ92" s="82">
        <v>3.4999975860384356</v>
      </c>
      <c r="AR92" s="82">
        <v>20.499996568182073</v>
      </c>
    </row>
    <row r="93" spans="1:44" ht="131.25" x14ac:dyDescent="0.2">
      <c r="A93" s="220">
        <v>89</v>
      </c>
      <c r="B93" s="46" t="s">
        <v>128</v>
      </c>
      <c r="C93" s="7" t="s">
        <v>2</v>
      </c>
      <c r="D93" s="7" t="s">
        <v>28</v>
      </c>
      <c r="E93" s="11">
        <v>43753</v>
      </c>
      <c r="F93" s="7">
        <v>1961</v>
      </c>
      <c r="G93" s="7">
        <v>6</v>
      </c>
      <c r="H93" s="7" t="s">
        <v>44</v>
      </c>
      <c r="I93" s="7">
        <v>0</v>
      </c>
      <c r="J93" s="7" t="s">
        <v>45</v>
      </c>
      <c r="K93" s="7">
        <v>2</v>
      </c>
      <c r="L93" s="7"/>
      <c r="M93" s="7"/>
      <c r="N93" s="38">
        <v>67.930000000000007</v>
      </c>
      <c r="O93" s="7">
        <v>5</v>
      </c>
      <c r="P93" s="7" t="s">
        <v>120</v>
      </c>
      <c r="Q93" s="7">
        <v>1</v>
      </c>
      <c r="R93" s="7" t="s">
        <v>46</v>
      </c>
      <c r="S93" s="7">
        <v>3</v>
      </c>
      <c r="T93" s="7" t="s">
        <v>44</v>
      </c>
      <c r="U93" s="7">
        <v>0</v>
      </c>
      <c r="V93" s="7">
        <v>250</v>
      </c>
      <c r="W93" s="7">
        <v>7</v>
      </c>
      <c r="X93" s="39">
        <v>3.5</v>
      </c>
      <c r="Y93" s="7">
        <v>3</v>
      </c>
      <c r="Z93" s="39">
        <v>20.5</v>
      </c>
      <c r="AA93" s="7">
        <v>1</v>
      </c>
      <c r="AB93" s="7"/>
      <c r="AC93" s="7"/>
      <c r="AD93" s="9">
        <v>99.9</v>
      </c>
      <c r="AE93" s="7">
        <v>3</v>
      </c>
      <c r="AF93" s="111">
        <f>G93+I93+K93+M93+O93+Q93+S93+U93+W93+Y93+AA93+AC93+AE93</f>
        <v>31</v>
      </c>
      <c r="AG93" s="47">
        <f>AH93+AI93</f>
        <v>719033.9</v>
      </c>
      <c r="AH93" s="28">
        <v>693867.72</v>
      </c>
      <c r="AI93" s="10">
        <v>25166.18</v>
      </c>
      <c r="AJ93" s="47">
        <f>AK93+AL93</f>
        <v>710272.13</v>
      </c>
      <c r="AK93" s="28">
        <v>564666.35</v>
      </c>
      <c r="AL93" s="10">
        <v>145605.78</v>
      </c>
      <c r="AM93" s="92">
        <f>AG93+AJ93</f>
        <v>1429306.03</v>
      </c>
      <c r="AN93" s="28">
        <f>AH93+AK93</f>
        <v>1258534.0699999998</v>
      </c>
      <c r="AO93" s="28">
        <f>AI93+AL93</f>
        <v>170771.96</v>
      </c>
      <c r="AP93" s="144">
        <v>43760.385416666664</v>
      </c>
      <c r="AQ93" s="82">
        <v>3.4999994782879074</v>
      </c>
      <c r="AR93" s="82">
        <v>20.500000100414535</v>
      </c>
    </row>
    <row r="94" spans="1:44" ht="131.25" x14ac:dyDescent="0.2">
      <c r="A94" s="221">
        <v>90</v>
      </c>
      <c r="B94" s="46" t="s">
        <v>130</v>
      </c>
      <c r="C94" s="7" t="s">
        <v>2</v>
      </c>
      <c r="D94" s="7" t="s">
        <v>28</v>
      </c>
      <c r="E94" s="11">
        <v>42972</v>
      </c>
      <c r="F94" s="7">
        <v>1978</v>
      </c>
      <c r="G94" s="7">
        <v>6</v>
      </c>
      <c r="H94" s="7" t="s">
        <v>44</v>
      </c>
      <c r="I94" s="7">
        <v>0</v>
      </c>
      <c r="J94" s="7" t="s">
        <v>45</v>
      </c>
      <c r="K94" s="7">
        <v>2</v>
      </c>
      <c r="L94" s="7"/>
      <c r="M94" s="7"/>
      <c r="N94" s="38">
        <v>67.87</v>
      </c>
      <c r="O94" s="7">
        <v>5</v>
      </c>
      <c r="P94" s="7" t="s">
        <v>120</v>
      </c>
      <c r="Q94" s="7">
        <v>1</v>
      </c>
      <c r="R94" s="7" t="s">
        <v>46</v>
      </c>
      <c r="S94" s="7">
        <v>3</v>
      </c>
      <c r="T94" s="7" t="s">
        <v>44</v>
      </c>
      <c r="U94" s="7">
        <v>0</v>
      </c>
      <c r="V94" s="7">
        <v>215</v>
      </c>
      <c r="W94" s="7">
        <v>7</v>
      </c>
      <c r="X94" s="39">
        <v>3.5</v>
      </c>
      <c r="Y94" s="7">
        <v>3</v>
      </c>
      <c r="Z94" s="39">
        <v>20.5</v>
      </c>
      <c r="AA94" s="7">
        <v>1</v>
      </c>
      <c r="AB94" s="7"/>
      <c r="AC94" s="7"/>
      <c r="AD94" s="9">
        <v>99.9</v>
      </c>
      <c r="AE94" s="7">
        <v>3</v>
      </c>
      <c r="AF94" s="111">
        <f>G94+I94+K94+M94+O94+Q94+S94+U94+W94+Y94+AA94+AC94+AE94</f>
        <v>31</v>
      </c>
      <c r="AG94" s="47">
        <f>AH94+AI94</f>
        <v>1054221.3</v>
      </c>
      <c r="AH94" s="28">
        <v>1017323.56</v>
      </c>
      <c r="AI94" s="10">
        <v>36897.74</v>
      </c>
      <c r="AJ94" s="47">
        <f>AK94+AL94</f>
        <v>497935.89999999997</v>
      </c>
      <c r="AK94" s="28">
        <v>395859.04</v>
      </c>
      <c r="AL94" s="10">
        <v>102076.86</v>
      </c>
      <c r="AM94" s="92">
        <f>AG94+AJ94</f>
        <v>1552157.2</v>
      </c>
      <c r="AN94" s="28">
        <f>AH94+AK94</f>
        <v>1413182.6</v>
      </c>
      <c r="AO94" s="28">
        <f>AI94+AL94</f>
        <v>138974.6</v>
      </c>
      <c r="AP94" s="144">
        <v>43760.385416666664</v>
      </c>
      <c r="AQ94" s="82">
        <v>3.4999983702276563</v>
      </c>
      <c r="AR94" s="82">
        <v>20.499999989056775</v>
      </c>
    </row>
    <row r="95" spans="1:44" ht="131.25" x14ac:dyDescent="0.2">
      <c r="A95" s="220">
        <v>91</v>
      </c>
      <c r="B95" s="6" t="s">
        <v>136</v>
      </c>
      <c r="C95" s="7" t="s">
        <v>2</v>
      </c>
      <c r="D95" s="7" t="s">
        <v>28</v>
      </c>
      <c r="E95" s="11">
        <v>43753</v>
      </c>
      <c r="F95" s="7">
        <v>1967</v>
      </c>
      <c r="G95" s="7">
        <v>6</v>
      </c>
      <c r="H95" s="7" t="s">
        <v>44</v>
      </c>
      <c r="I95" s="7">
        <v>0</v>
      </c>
      <c r="J95" s="7" t="s">
        <v>45</v>
      </c>
      <c r="K95" s="7">
        <v>2</v>
      </c>
      <c r="L95" s="7"/>
      <c r="M95" s="7"/>
      <c r="N95" s="38">
        <v>69.84</v>
      </c>
      <c r="O95" s="7">
        <v>5</v>
      </c>
      <c r="P95" s="7" t="s">
        <v>120</v>
      </c>
      <c r="Q95" s="7">
        <v>1</v>
      </c>
      <c r="R95" s="7" t="s">
        <v>46</v>
      </c>
      <c r="S95" s="7">
        <v>3</v>
      </c>
      <c r="T95" s="7" t="s">
        <v>44</v>
      </c>
      <c r="U95" s="7">
        <v>0</v>
      </c>
      <c r="V95" s="7">
        <v>215</v>
      </c>
      <c r="W95" s="7">
        <v>7</v>
      </c>
      <c r="X95" s="39">
        <v>3.5</v>
      </c>
      <c r="Y95" s="7">
        <v>3</v>
      </c>
      <c r="Z95" s="39">
        <v>20.5</v>
      </c>
      <c r="AA95" s="7">
        <v>1</v>
      </c>
      <c r="AB95" s="7"/>
      <c r="AC95" s="7"/>
      <c r="AD95" s="9">
        <v>99.9</v>
      </c>
      <c r="AE95" s="7">
        <v>3</v>
      </c>
      <c r="AF95" s="111">
        <f>G95+I95+K95+M95+O95+Q95+S95+U95+W95+Y95+AA95+AC95+AE95</f>
        <v>31</v>
      </c>
      <c r="AG95" s="47">
        <f>AH95+AI95</f>
        <v>1707108.08</v>
      </c>
      <c r="AH95" s="28">
        <v>1647359.3</v>
      </c>
      <c r="AI95" s="10">
        <v>59748.78</v>
      </c>
      <c r="AJ95" s="47">
        <f>AK95+AL95</f>
        <v>1234494.8800000001</v>
      </c>
      <c r="AK95" s="28">
        <v>981423.43</v>
      </c>
      <c r="AL95" s="10">
        <v>253071.45</v>
      </c>
      <c r="AM95" s="92">
        <f>AG95+AJ95</f>
        <v>2941602.96</v>
      </c>
      <c r="AN95" s="28">
        <f>AH95+AK95</f>
        <v>2628782.73</v>
      </c>
      <c r="AO95" s="28">
        <f>AI95+AL95</f>
        <v>312820.23</v>
      </c>
      <c r="AP95" s="144">
        <v>43760.385416666664</v>
      </c>
      <c r="AQ95" s="37">
        <f>AI95/AG95*100</f>
        <v>3.4999998359799225</v>
      </c>
      <c r="AR95" s="37">
        <f>AL95/AJ95*100</f>
        <v>20.499999967598082</v>
      </c>
    </row>
    <row r="96" spans="1:44" ht="409.5" x14ac:dyDescent="0.2">
      <c r="A96" s="221">
        <v>92</v>
      </c>
      <c r="B96" s="16" t="s">
        <v>162</v>
      </c>
      <c r="C96" s="12" t="s">
        <v>0</v>
      </c>
      <c r="D96" s="12" t="s">
        <v>28</v>
      </c>
      <c r="E96" s="15">
        <v>43753</v>
      </c>
      <c r="F96" s="12">
        <v>1967</v>
      </c>
      <c r="G96" s="12">
        <v>6</v>
      </c>
      <c r="H96" s="12" t="s">
        <v>29</v>
      </c>
      <c r="I96" s="12">
        <v>0</v>
      </c>
      <c r="J96" s="12" t="s">
        <v>30</v>
      </c>
      <c r="K96" s="12">
        <v>2</v>
      </c>
      <c r="L96" s="12" t="s">
        <v>30</v>
      </c>
      <c r="M96" s="12">
        <v>0</v>
      </c>
      <c r="N96" s="41">
        <v>74.599999999999994</v>
      </c>
      <c r="O96" s="12">
        <v>6</v>
      </c>
      <c r="P96" s="12" t="s">
        <v>156</v>
      </c>
      <c r="Q96" s="12">
        <v>8</v>
      </c>
      <c r="R96" s="12" t="s">
        <v>30</v>
      </c>
      <c r="S96" s="12">
        <v>3</v>
      </c>
      <c r="T96" s="12" t="s">
        <v>32</v>
      </c>
      <c r="U96" s="12">
        <v>0</v>
      </c>
      <c r="V96" s="12">
        <v>90</v>
      </c>
      <c r="W96" s="12">
        <v>3</v>
      </c>
      <c r="X96" s="77">
        <v>2</v>
      </c>
      <c r="Y96" s="12">
        <v>0</v>
      </c>
      <c r="Z96" s="77">
        <v>20</v>
      </c>
      <c r="AA96" s="12">
        <v>0</v>
      </c>
      <c r="AB96" s="12" t="s">
        <v>44</v>
      </c>
      <c r="AC96" s="12">
        <v>0</v>
      </c>
      <c r="AD96" s="43">
        <v>126.5</v>
      </c>
      <c r="AE96" s="12">
        <v>3</v>
      </c>
      <c r="AF96" s="113">
        <f>G96+I96+K96+M96+O96+Q96+S96+U96+W96+Y96+AA96+AC96+AE96</f>
        <v>31</v>
      </c>
      <c r="AG96" s="44">
        <f>AH96+AI96</f>
        <v>914997.14</v>
      </c>
      <c r="AH96" s="14">
        <v>896697.20000000007</v>
      </c>
      <c r="AI96" s="14">
        <v>18299.939999999999</v>
      </c>
      <c r="AJ96" s="44">
        <f>AK96+AL96</f>
        <v>318583.75</v>
      </c>
      <c r="AK96" s="14">
        <v>254867</v>
      </c>
      <c r="AL96" s="14">
        <v>63716.75</v>
      </c>
      <c r="AM96" s="14">
        <f>AG96+AJ96</f>
        <v>1233580.8900000001</v>
      </c>
      <c r="AN96" s="14">
        <f>AH96+AK96</f>
        <v>1151564.2000000002</v>
      </c>
      <c r="AO96" s="14">
        <f>AI96+AL96</f>
        <v>82016.69</v>
      </c>
      <c r="AP96" s="45">
        <v>43760.666666666664</v>
      </c>
      <c r="AQ96" s="43">
        <f>AI96/AG96*100</f>
        <v>1.9999996939881144</v>
      </c>
      <c r="AR96" s="43">
        <f>AL96/AJ96*100</f>
        <v>20</v>
      </c>
    </row>
    <row r="97" spans="1:44" ht="409.5" x14ac:dyDescent="0.2">
      <c r="A97" s="220">
        <v>93</v>
      </c>
      <c r="B97" s="16" t="s">
        <v>164</v>
      </c>
      <c r="C97" s="12" t="s">
        <v>0</v>
      </c>
      <c r="D97" s="12" t="s">
        <v>40</v>
      </c>
      <c r="E97" s="15">
        <v>43758</v>
      </c>
      <c r="F97" s="12">
        <v>1984</v>
      </c>
      <c r="G97" s="12">
        <v>5</v>
      </c>
      <c r="H97" s="12" t="s">
        <v>29</v>
      </c>
      <c r="I97" s="12">
        <v>0</v>
      </c>
      <c r="J97" s="12" t="s">
        <v>30</v>
      </c>
      <c r="K97" s="12">
        <v>2</v>
      </c>
      <c r="L97" s="12" t="s">
        <v>30</v>
      </c>
      <c r="M97" s="12">
        <v>0</v>
      </c>
      <c r="N97" s="41">
        <v>69.45</v>
      </c>
      <c r="O97" s="12">
        <v>5</v>
      </c>
      <c r="P97" s="12" t="s">
        <v>156</v>
      </c>
      <c r="Q97" s="12">
        <v>8</v>
      </c>
      <c r="R97" s="12" t="s">
        <v>30</v>
      </c>
      <c r="S97" s="12">
        <v>3</v>
      </c>
      <c r="T97" s="12" t="s">
        <v>32</v>
      </c>
      <c r="U97" s="12">
        <v>0</v>
      </c>
      <c r="V97" s="12">
        <v>360</v>
      </c>
      <c r="W97" s="12">
        <v>7</v>
      </c>
      <c r="X97" s="77">
        <v>2.1</v>
      </c>
      <c r="Y97" s="12">
        <v>0</v>
      </c>
      <c r="Z97" s="77">
        <v>20.100000000000001</v>
      </c>
      <c r="AA97" s="12">
        <v>1</v>
      </c>
      <c r="AB97" s="12" t="s">
        <v>44</v>
      </c>
      <c r="AC97" s="12">
        <v>0</v>
      </c>
      <c r="AD97" s="43">
        <v>95.1</v>
      </c>
      <c r="AE97" s="12">
        <v>0</v>
      </c>
      <c r="AF97" s="113">
        <f>G97+I97+K97+M97+O97+Q97+S97+U97+W97+Y97+AA97+AC97+AE97</f>
        <v>31</v>
      </c>
      <c r="AG97" s="44">
        <f>AH97+AI97</f>
        <v>8391141.4399999995</v>
      </c>
      <c r="AH97" s="14">
        <v>8214927.4699999997</v>
      </c>
      <c r="AI97" s="14">
        <v>176213.97</v>
      </c>
      <c r="AJ97" s="44">
        <f>AK97+AL97</f>
        <v>2670537.02</v>
      </c>
      <c r="AK97" s="14">
        <v>2133759.08</v>
      </c>
      <c r="AL97" s="14">
        <v>536777.93999999994</v>
      </c>
      <c r="AM97" s="14">
        <f>AG97+AJ97</f>
        <v>11061678.459999999</v>
      </c>
      <c r="AN97" s="14">
        <f>AH97+AK97</f>
        <v>10348686.550000001</v>
      </c>
      <c r="AO97" s="14">
        <f>AI97+AL97</f>
        <v>712991.90999999992</v>
      </c>
      <c r="AP97" s="45">
        <v>43760.673611111109</v>
      </c>
      <c r="AQ97" s="22">
        <v>2.1000001919425615</v>
      </c>
      <c r="AR97" s="22" t="e">
        <v>#DIV/0!</v>
      </c>
    </row>
    <row r="98" spans="1:44" ht="110.25" x14ac:dyDescent="0.2">
      <c r="A98" s="221">
        <v>94</v>
      </c>
      <c r="B98" s="74" t="s">
        <v>221</v>
      </c>
      <c r="C98" s="54" t="s">
        <v>203</v>
      </c>
      <c r="D98" s="55" t="s">
        <v>179</v>
      </c>
      <c r="E98" s="56">
        <v>43734</v>
      </c>
      <c r="F98" s="54">
        <v>1987</v>
      </c>
      <c r="G98" s="54">
        <v>5</v>
      </c>
      <c r="H98" s="54" t="s">
        <v>29</v>
      </c>
      <c r="I98" s="54">
        <v>0</v>
      </c>
      <c r="J98" s="54" t="s">
        <v>38</v>
      </c>
      <c r="K98" s="54">
        <v>2</v>
      </c>
      <c r="L98" s="54" t="s">
        <v>29</v>
      </c>
      <c r="M98" s="54">
        <v>0</v>
      </c>
      <c r="N98" s="57">
        <v>68.11</v>
      </c>
      <c r="O98" s="54">
        <v>5</v>
      </c>
      <c r="P98" s="58" t="s">
        <v>210</v>
      </c>
      <c r="Q98" s="54">
        <v>9</v>
      </c>
      <c r="R98" s="54" t="s">
        <v>39</v>
      </c>
      <c r="S98" s="54">
        <v>3</v>
      </c>
      <c r="T98" s="54" t="s">
        <v>36</v>
      </c>
      <c r="U98" s="54">
        <v>0</v>
      </c>
      <c r="V98" s="54">
        <v>71</v>
      </c>
      <c r="W98" s="54">
        <v>3</v>
      </c>
      <c r="X98" s="78">
        <v>3.5</v>
      </c>
      <c r="Y98" s="54">
        <v>3</v>
      </c>
      <c r="Z98" s="78">
        <v>20.5</v>
      </c>
      <c r="AA98" s="54">
        <v>1</v>
      </c>
      <c r="AB98" s="54" t="s">
        <v>29</v>
      </c>
      <c r="AC98" s="54">
        <v>0</v>
      </c>
      <c r="AD98" s="59">
        <v>87.45</v>
      </c>
      <c r="AE98" s="60">
        <v>0</v>
      </c>
      <c r="AF98" s="85">
        <f>G98+I98+K98+M98+O98+Q98+S98+U98+W98+Y98+AA98+AC98+AE98</f>
        <v>31</v>
      </c>
      <c r="AG98" s="83">
        <f>AH98+AI98</f>
        <v>2521166.56</v>
      </c>
      <c r="AH98" s="96">
        <v>2432925.73</v>
      </c>
      <c r="AI98" s="95">
        <v>88240.83</v>
      </c>
      <c r="AJ98" s="83">
        <f>AK98+AL98</f>
        <v>1280555.8999999999</v>
      </c>
      <c r="AK98" s="110">
        <v>1018041.94</v>
      </c>
      <c r="AL98" s="95">
        <v>262513.96000000002</v>
      </c>
      <c r="AM98" s="95">
        <f>AG98+AJ98</f>
        <v>3801722.46</v>
      </c>
      <c r="AN98" s="95">
        <f>AH98+AI98</f>
        <v>2521166.56</v>
      </c>
      <c r="AO98" s="95">
        <f>AI98+AL98</f>
        <v>350754.79000000004</v>
      </c>
      <c r="AP98" s="105">
        <v>43760.75</v>
      </c>
      <c r="AQ98" s="59">
        <f>AI98/AG98*100</f>
        <v>3.5000000158656714</v>
      </c>
      <c r="AR98" s="59">
        <f>AL98/AJ98*100</f>
        <v>20.500000039045545</v>
      </c>
    </row>
    <row r="99" spans="1:44" ht="168.75" x14ac:dyDescent="0.2">
      <c r="A99" s="220">
        <v>95</v>
      </c>
      <c r="B99" s="71" t="s">
        <v>88</v>
      </c>
      <c r="C99" s="31" t="s">
        <v>42</v>
      </c>
      <c r="D99" s="31" t="s">
        <v>28</v>
      </c>
      <c r="E99" s="36">
        <v>43756</v>
      </c>
      <c r="F99" s="31">
        <v>1965</v>
      </c>
      <c r="G99" s="30">
        <v>6</v>
      </c>
      <c r="H99" s="30" t="s">
        <v>45</v>
      </c>
      <c r="I99" s="30">
        <v>2</v>
      </c>
      <c r="J99" s="31" t="s">
        <v>53</v>
      </c>
      <c r="K99" s="31">
        <v>2</v>
      </c>
      <c r="L99" s="30"/>
      <c r="M99" s="30"/>
      <c r="N99" s="33">
        <v>78.11</v>
      </c>
      <c r="O99" s="30">
        <v>6</v>
      </c>
      <c r="P99" s="31" t="s">
        <v>81</v>
      </c>
      <c r="Q99" s="30">
        <v>2</v>
      </c>
      <c r="R99" s="31" t="s">
        <v>34</v>
      </c>
      <c r="S99" s="31">
        <v>3</v>
      </c>
      <c r="T99" s="30"/>
      <c r="U99" s="30"/>
      <c r="V99" s="31">
        <v>80</v>
      </c>
      <c r="W99" s="30">
        <v>3</v>
      </c>
      <c r="X99" s="76">
        <v>3.5</v>
      </c>
      <c r="Y99" s="31">
        <v>3</v>
      </c>
      <c r="Z99" s="76">
        <v>20.5</v>
      </c>
      <c r="AA99" s="30">
        <v>1</v>
      </c>
      <c r="AB99" s="30"/>
      <c r="AC99" s="30"/>
      <c r="AD99" s="80">
        <v>96.1</v>
      </c>
      <c r="AE99" s="30">
        <v>3</v>
      </c>
      <c r="AF99" s="112">
        <f>G99+I99+K99+M99+O99+Q99+S99+U99+W99+Y99+AA99+AC99+AE99</f>
        <v>31</v>
      </c>
      <c r="AG99" s="87">
        <f>AH99+AI99</f>
        <v>1043107.84</v>
      </c>
      <c r="AH99" s="88">
        <v>1006599.07</v>
      </c>
      <c r="AI99" s="88">
        <v>36508.769999999997</v>
      </c>
      <c r="AJ99" s="87">
        <f>AK99+AL99</f>
        <v>1207480.44</v>
      </c>
      <c r="AK99" s="88">
        <v>959946.95</v>
      </c>
      <c r="AL99" s="88">
        <v>247533.49</v>
      </c>
      <c r="AM99" s="89">
        <f>AG99+AJ99</f>
        <v>2250588.2799999998</v>
      </c>
      <c r="AN99" s="88">
        <f>AH99+AK99</f>
        <v>1966546.02</v>
      </c>
      <c r="AO99" s="88">
        <f>AI99+AL99</f>
        <v>284042.26</v>
      </c>
      <c r="AP99" s="142">
        <v>43762.6875</v>
      </c>
      <c r="AQ99" s="82">
        <v>3.499999515423593</v>
      </c>
      <c r="AR99" s="82">
        <v>20.499999843328926</v>
      </c>
    </row>
    <row r="100" spans="1:44" ht="300" x14ac:dyDescent="0.2">
      <c r="A100" s="221">
        <v>96</v>
      </c>
      <c r="B100" s="71" t="s">
        <v>96</v>
      </c>
      <c r="C100" s="31" t="s">
        <v>42</v>
      </c>
      <c r="D100" s="31" t="s">
        <v>58</v>
      </c>
      <c r="E100" s="32">
        <v>43753</v>
      </c>
      <c r="F100" s="31">
        <v>1959</v>
      </c>
      <c r="G100" s="31">
        <v>6</v>
      </c>
      <c r="H100" s="30" t="s">
        <v>45</v>
      </c>
      <c r="I100" s="30">
        <v>2</v>
      </c>
      <c r="J100" s="31" t="s">
        <v>53</v>
      </c>
      <c r="K100" s="31">
        <v>2</v>
      </c>
      <c r="L100" s="31"/>
      <c r="M100" s="31"/>
      <c r="N100" s="33">
        <v>70.27</v>
      </c>
      <c r="O100" s="30">
        <v>6</v>
      </c>
      <c r="P100" s="31" t="s">
        <v>97</v>
      </c>
      <c r="Q100" s="30">
        <v>2</v>
      </c>
      <c r="R100" s="31" t="s">
        <v>34</v>
      </c>
      <c r="S100" s="31">
        <v>3</v>
      </c>
      <c r="T100" s="31"/>
      <c r="U100" s="30"/>
      <c r="V100" s="31">
        <v>60</v>
      </c>
      <c r="W100" s="31">
        <v>3</v>
      </c>
      <c r="X100" s="76">
        <v>3.1</v>
      </c>
      <c r="Y100" s="31">
        <v>3</v>
      </c>
      <c r="Z100" s="76">
        <v>0</v>
      </c>
      <c r="AA100" s="30"/>
      <c r="AB100" s="30"/>
      <c r="AC100" s="30"/>
      <c r="AD100" s="80">
        <v>99.8</v>
      </c>
      <c r="AE100" s="31">
        <v>3</v>
      </c>
      <c r="AF100" s="112">
        <f>G100+I100+K100+M100+O100+Q100+S100+U100+W100+Y100+AA100+AC100+AE100</f>
        <v>30</v>
      </c>
      <c r="AG100" s="87">
        <f>AH100+AI100</f>
        <v>1349474.38</v>
      </c>
      <c r="AH100" s="88">
        <v>1307640.67</v>
      </c>
      <c r="AI100" s="88">
        <v>41833.71</v>
      </c>
      <c r="AJ100" s="87">
        <f>AK100+AL100</f>
        <v>0</v>
      </c>
      <c r="AK100" s="91">
        <v>0</v>
      </c>
      <c r="AL100" s="91">
        <v>0</v>
      </c>
      <c r="AM100" s="89">
        <f>AG100+AJ100</f>
        <v>1349474.38</v>
      </c>
      <c r="AN100" s="88">
        <f>AH100+AK100</f>
        <v>1307640.67</v>
      </c>
      <c r="AO100" s="88">
        <f>AI100+AL100</f>
        <v>41833.71</v>
      </c>
      <c r="AP100" s="143">
        <v>43759.715277777781</v>
      </c>
      <c r="AQ100" s="37">
        <f>AI100/AG100*100</f>
        <v>3.1000003127143474</v>
      </c>
      <c r="AR100" s="37" t="e">
        <f>AL100/AJ100*100</f>
        <v>#DIV/0!</v>
      </c>
    </row>
    <row r="101" spans="1:44" ht="131.25" x14ac:dyDescent="0.2">
      <c r="A101" s="220">
        <v>97</v>
      </c>
      <c r="B101" s="6" t="s">
        <v>145</v>
      </c>
      <c r="C101" s="7" t="s">
        <v>2</v>
      </c>
      <c r="D101" s="7" t="s">
        <v>28</v>
      </c>
      <c r="E101" s="11">
        <v>43752</v>
      </c>
      <c r="F101" s="7">
        <v>1994</v>
      </c>
      <c r="G101" s="7">
        <v>3</v>
      </c>
      <c r="H101" s="7" t="s">
        <v>44</v>
      </c>
      <c r="I101" s="7">
        <v>0</v>
      </c>
      <c r="J101" s="7" t="s">
        <v>45</v>
      </c>
      <c r="K101" s="7">
        <v>2</v>
      </c>
      <c r="L101" s="7"/>
      <c r="M101" s="7"/>
      <c r="N101" s="38">
        <v>67.84</v>
      </c>
      <c r="O101" s="7">
        <v>5</v>
      </c>
      <c r="P101" s="7" t="s">
        <v>120</v>
      </c>
      <c r="Q101" s="7">
        <v>3</v>
      </c>
      <c r="R101" s="7" t="s">
        <v>46</v>
      </c>
      <c r="S101" s="7">
        <v>3</v>
      </c>
      <c r="T101" s="7" t="s">
        <v>44</v>
      </c>
      <c r="U101" s="7">
        <v>0</v>
      </c>
      <c r="V101" s="7">
        <v>210</v>
      </c>
      <c r="W101" s="7">
        <v>7</v>
      </c>
      <c r="X101" s="39">
        <v>3.5</v>
      </c>
      <c r="Y101" s="7">
        <v>3</v>
      </c>
      <c r="Z101" s="39">
        <v>20.5</v>
      </c>
      <c r="AA101" s="7">
        <v>1</v>
      </c>
      <c r="AB101" s="7"/>
      <c r="AC101" s="7"/>
      <c r="AD101" s="9">
        <v>99.9</v>
      </c>
      <c r="AE101" s="7">
        <v>3</v>
      </c>
      <c r="AF101" s="111">
        <f>G101+I101+K101+M101+O101+Q101+S101+U101+W101+Y101+AA101+AC101+AE101</f>
        <v>30</v>
      </c>
      <c r="AG101" s="47">
        <f>AH101+AI101</f>
        <v>703687.64</v>
      </c>
      <c r="AH101" s="28">
        <v>679058.58</v>
      </c>
      <c r="AI101" s="10">
        <v>24629.06</v>
      </c>
      <c r="AJ101" s="47">
        <f>AK101+AL101</f>
        <v>496856.22000000003</v>
      </c>
      <c r="AK101" s="28">
        <v>395000.7</v>
      </c>
      <c r="AL101" s="10">
        <v>101855.52</v>
      </c>
      <c r="AM101" s="92">
        <f>AG101+AJ101</f>
        <v>1200543.8600000001</v>
      </c>
      <c r="AN101" s="28">
        <f>AH101+AK101</f>
        <v>1074059.28</v>
      </c>
      <c r="AO101" s="28">
        <f>AI101+AL101</f>
        <v>126484.58</v>
      </c>
      <c r="AP101" s="144">
        <v>43760.385416666664</v>
      </c>
      <c r="AQ101" s="37">
        <f>AI101/AG101*100</f>
        <v>3.4999989483970477</v>
      </c>
      <c r="AR101" s="37">
        <f>AL101/AJ101*100</f>
        <v>20.499998973546109</v>
      </c>
    </row>
    <row r="102" spans="1:44" ht="131.25" x14ac:dyDescent="0.2">
      <c r="A102" s="221">
        <v>98</v>
      </c>
      <c r="B102" s="6" t="s">
        <v>137</v>
      </c>
      <c r="C102" s="7" t="s">
        <v>2</v>
      </c>
      <c r="D102" s="7" t="s">
        <v>28</v>
      </c>
      <c r="E102" s="11">
        <v>43751</v>
      </c>
      <c r="F102" s="7">
        <v>1973</v>
      </c>
      <c r="G102" s="7">
        <v>6</v>
      </c>
      <c r="H102" s="7" t="s">
        <v>44</v>
      </c>
      <c r="I102" s="7">
        <v>0</v>
      </c>
      <c r="J102" s="7" t="s">
        <v>45</v>
      </c>
      <c r="K102" s="7">
        <v>2</v>
      </c>
      <c r="L102" s="7"/>
      <c r="M102" s="7"/>
      <c r="N102" s="38">
        <v>71.81</v>
      </c>
      <c r="O102" s="7">
        <v>6</v>
      </c>
      <c r="P102" s="7" t="s">
        <v>120</v>
      </c>
      <c r="Q102" s="7">
        <v>1</v>
      </c>
      <c r="R102" s="7" t="s">
        <v>46</v>
      </c>
      <c r="S102" s="7">
        <v>3</v>
      </c>
      <c r="T102" s="7" t="s">
        <v>44</v>
      </c>
      <c r="U102" s="7">
        <v>0</v>
      </c>
      <c r="V102" s="7">
        <v>160</v>
      </c>
      <c r="W102" s="7">
        <v>5</v>
      </c>
      <c r="X102" s="39">
        <v>3.5</v>
      </c>
      <c r="Y102" s="7">
        <v>3</v>
      </c>
      <c r="Z102" s="39">
        <v>20.5</v>
      </c>
      <c r="AA102" s="7">
        <v>1</v>
      </c>
      <c r="AB102" s="7"/>
      <c r="AC102" s="7"/>
      <c r="AD102" s="9">
        <v>99.9</v>
      </c>
      <c r="AE102" s="7">
        <v>3</v>
      </c>
      <c r="AF102" s="111">
        <f>G102+I102+K102+M102+O102+Q102+S102+U102+W102+Y102+AA102+AC102+AE102</f>
        <v>30</v>
      </c>
      <c r="AG102" s="47">
        <f>AH102+AI102</f>
        <v>1053008.18</v>
      </c>
      <c r="AH102" s="28">
        <v>1016153</v>
      </c>
      <c r="AI102" s="10">
        <v>36855.18</v>
      </c>
      <c r="AJ102" s="47">
        <f>AK102+AL102</f>
        <v>88309.759999999995</v>
      </c>
      <c r="AK102" s="28">
        <v>70206.259999999995</v>
      </c>
      <c r="AL102" s="10">
        <v>18103.5</v>
      </c>
      <c r="AM102" s="92">
        <f>AG102+AJ102</f>
        <v>1141317.94</v>
      </c>
      <c r="AN102" s="28">
        <f>AH102+AK102</f>
        <v>1086359.26</v>
      </c>
      <c r="AO102" s="28">
        <f>AI102+AL102</f>
        <v>54958.68</v>
      </c>
      <c r="AP102" s="144">
        <v>43760.385416666664</v>
      </c>
      <c r="AQ102" s="82">
        <v>3.9999999190838893</v>
      </c>
      <c r="AR102" s="82">
        <v>21.999998308175908</v>
      </c>
    </row>
    <row r="103" spans="1:44" ht="168.75" x14ac:dyDescent="0.2">
      <c r="A103" s="220">
        <v>99</v>
      </c>
      <c r="B103" s="71" t="s">
        <v>106</v>
      </c>
      <c r="C103" s="31" t="s">
        <v>42</v>
      </c>
      <c r="D103" s="31" t="s">
        <v>55</v>
      </c>
      <c r="E103" s="32">
        <v>43754</v>
      </c>
      <c r="F103" s="31">
        <v>1978</v>
      </c>
      <c r="G103" s="31">
        <v>6</v>
      </c>
      <c r="H103" s="30" t="s">
        <v>45</v>
      </c>
      <c r="I103" s="30">
        <v>2</v>
      </c>
      <c r="J103" s="31" t="s">
        <v>53</v>
      </c>
      <c r="K103" s="31">
        <v>2</v>
      </c>
      <c r="L103" s="31"/>
      <c r="M103" s="31"/>
      <c r="N103" s="33">
        <v>67.7</v>
      </c>
      <c r="O103" s="30">
        <v>5</v>
      </c>
      <c r="P103" s="31" t="s">
        <v>81</v>
      </c>
      <c r="Q103" s="30">
        <v>2</v>
      </c>
      <c r="R103" s="31" t="s">
        <v>34</v>
      </c>
      <c r="S103" s="31">
        <v>3</v>
      </c>
      <c r="T103" s="31"/>
      <c r="U103" s="30"/>
      <c r="V103" s="31">
        <v>290</v>
      </c>
      <c r="W103" s="31">
        <v>7</v>
      </c>
      <c r="X103" s="76">
        <v>2.1</v>
      </c>
      <c r="Y103" s="31">
        <v>0</v>
      </c>
      <c r="Z103" s="76">
        <v>0</v>
      </c>
      <c r="AA103" s="30"/>
      <c r="AB103" s="30"/>
      <c r="AC103" s="30"/>
      <c r="AD103" s="80">
        <v>95.4</v>
      </c>
      <c r="AE103" s="31">
        <v>3</v>
      </c>
      <c r="AF103" s="112">
        <f>G103+I103+K103+M103+O103+Q103+S103+U103+W103+Y103+AA103+AC103+AE103</f>
        <v>30</v>
      </c>
      <c r="AG103" s="87">
        <f>AH103+AI103</f>
        <v>816180.01</v>
      </c>
      <c r="AH103" s="88">
        <v>799040.23</v>
      </c>
      <c r="AI103" s="88">
        <v>17139.78</v>
      </c>
      <c r="AJ103" s="87">
        <f>AK103+AL103</f>
        <v>0</v>
      </c>
      <c r="AK103" s="91">
        <v>0</v>
      </c>
      <c r="AL103" s="91">
        <v>0</v>
      </c>
      <c r="AM103" s="89">
        <f>AG103+AJ103</f>
        <v>816180.01</v>
      </c>
      <c r="AN103" s="88">
        <f>AH103+AK103</f>
        <v>799040.23</v>
      </c>
      <c r="AO103" s="88">
        <f>AI103+AL103</f>
        <v>17139.78</v>
      </c>
      <c r="AP103" s="143">
        <v>43760.729166666664</v>
      </c>
      <c r="AQ103" s="37">
        <f>AI103/AG103*100</f>
        <v>2.0999999742703817</v>
      </c>
      <c r="AR103" s="37" t="e">
        <f>AL103/AJ103*100</f>
        <v>#DIV/0!</v>
      </c>
    </row>
    <row r="104" spans="1:44" ht="168.75" x14ac:dyDescent="0.2">
      <c r="A104" s="221">
        <v>100</v>
      </c>
      <c r="B104" s="71" t="s">
        <v>107</v>
      </c>
      <c r="C104" s="31" t="s">
        <v>42</v>
      </c>
      <c r="D104" s="31" t="s">
        <v>55</v>
      </c>
      <c r="E104" s="32">
        <v>43759</v>
      </c>
      <c r="F104" s="31">
        <v>1979</v>
      </c>
      <c r="G104" s="31">
        <v>6</v>
      </c>
      <c r="H104" s="30" t="s">
        <v>45</v>
      </c>
      <c r="I104" s="30">
        <v>2</v>
      </c>
      <c r="J104" s="31" t="s">
        <v>53</v>
      </c>
      <c r="K104" s="31">
        <v>2</v>
      </c>
      <c r="L104" s="31"/>
      <c r="M104" s="31"/>
      <c r="N104" s="33">
        <v>68.3</v>
      </c>
      <c r="O104" s="30">
        <v>5</v>
      </c>
      <c r="P104" s="31" t="s">
        <v>81</v>
      </c>
      <c r="Q104" s="30">
        <v>2</v>
      </c>
      <c r="R104" s="31" t="s">
        <v>34</v>
      </c>
      <c r="S104" s="31">
        <v>3</v>
      </c>
      <c r="T104" s="31" t="s">
        <v>36</v>
      </c>
      <c r="U104" s="30"/>
      <c r="V104" s="31">
        <v>286</v>
      </c>
      <c r="W104" s="31">
        <v>7</v>
      </c>
      <c r="X104" s="76">
        <v>2.1</v>
      </c>
      <c r="Y104" s="31">
        <v>0</v>
      </c>
      <c r="Z104" s="76">
        <v>0</v>
      </c>
      <c r="AA104" s="30"/>
      <c r="AB104" s="30"/>
      <c r="AC104" s="30"/>
      <c r="AD104" s="80">
        <v>95.4</v>
      </c>
      <c r="AE104" s="31">
        <v>3</v>
      </c>
      <c r="AF104" s="112">
        <f>G104+I104+K104+M104+O104+Q104+S104+U104+W104+Y104+AA104+AC104+AE104</f>
        <v>30</v>
      </c>
      <c r="AG104" s="87">
        <f>AH104+AI104</f>
        <v>816180.01</v>
      </c>
      <c r="AH104" s="88">
        <v>799040.23</v>
      </c>
      <c r="AI104" s="88">
        <v>17139.78</v>
      </c>
      <c r="AJ104" s="87">
        <f>AK104+AL104</f>
        <v>0</v>
      </c>
      <c r="AK104" s="91">
        <v>0</v>
      </c>
      <c r="AL104" s="91">
        <v>0</v>
      </c>
      <c r="AM104" s="89">
        <f>AG104+AJ104</f>
        <v>816180.01</v>
      </c>
      <c r="AN104" s="88">
        <f>AH104+AK104</f>
        <v>799040.23</v>
      </c>
      <c r="AO104" s="88">
        <f>AI104+AL104</f>
        <v>17139.78</v>
      </c>
      <c r="AP104" s="142">
        <v>43760.729166666664</v>
      </c>
      <c r="AQ104" s="82">
        <v>1.9999884274811321</v>
      </c>
      <c r="AR104" s="82">
        <v>20</v>
      </c>
    </row>
    <row r="105" spans="1:44" ht="110.25" x14ac:dyDescent="0.2">
      <c r="A105" s="220">
        <v>101</v>
      </c>
      <c r="B105" s="74" t="s">
        <v>224</v>
      </c>
      <c r="C105" s="54" t="s">
        <v>203</v>
      </c>
      <c r="D105" s="55" t="s">
        <v>179</v>
      </c>
      <c r="E105" s="56">
        <v>43736</v>
      </c>
      <c r="F105" s="54">
        <v>1969</v>
      </c>
      <c r="G105" s="54">
        <v>6</v>
      </c>
      <c r="H105" s="54" t="s">
        <v>29</v>
      </c>
      <c r="I105" s="54">
        <v>0</v>
      </c>
      <c r="J105" s="54" t="s">
        <v>38</v>
      </c>
      <c r="K105" s="54">
        <v>2</v>
      </c>
      <c r="L105" s="54" t="s">
        <v>29</v>
      </c>
      <c r="M105" s="54">
        <v>0</v>
      </c>
      <c r="N105" s="57">
        <v>69.569999999999993</v>
      </c>
      <c r="O105" s="54">
        <v>5</v>
      </c>
      <c r="P105" s="58" t="s">
        <v>210</v>
      </c>
      <c r="Q105" s="54">
        <v>10</v>
      </c>
      <c r="R105" s="54" t="s">
        <v>39</v>
      </c>
      <c r="S105" s="54">
        <v>3</v>
      </c>
      <c r="T105" s="54" t="s">
        <v>36</v>
      </c>
      <c r="U105" s="54">
        <v>0</v>
      </c>
      <c r="V105" s="54">
        <v>90</v>
      </c>
      <c r="W105" s="54">
        <v>3</v>
      </c>
      <c r="X105" s="78">
        <v>0</v>
      </c>
      <c r="Y105" s="54">
        <v>0</v>
      </c>
      <c r="Z105" s="78">
        <v>20.5</v>
      </c>
      <c r="AA105" s="54">
        <v>1</v>
      </c>
      <c r="AB105" s="54" t="s">
        <v>29</v>
      </c>
      <c r="AC105" s="54">
        <v>0</v>
      </c>
      <c r="AD105" s="59">
        <v>92.6</v>
      </c>
      <c r="AE105" s="60">
        <v>0</v>
      </c>
      <c r="AF105" s="85">
        <f>G105+I105+K105+M105+O105+Q105+S105+U105+W105+Y105+AA105+AC105+AE105</f>
        <v>30</v>
      </c>
      <c r="AG105" s="83">
        <f>AH105+AI105</f>
        <v>0</v>
      </c>
      <c r="AH105" s="96">
        <v>0</v>
      </c>
      <c r="AI105" s="95">
        <v>0</v>
      </c>
      <c r="AJ105" s="83">
        <f>AK105+AL105</f>
        <v>1756788.1600000001</v>
      </c>
      <c r="AK105" s="110">
        <v>1396646.59</v>
      </c>
      <c r="AL105" s="95">
        <v>360141.57</v>
      </c>
      <c r="AM105" s="95">
        <f>AG105+AJ105</f>
        <v>1756788.1600000001</v>
      </c>
      <c r="AN105" s="95">
        <f>AH105+AK105</f>
        <v>1396646.59</v>
      </c>
      <c r="AO105" s="95">
        <f>AI105+AL105</f>
        <v>360141.57</v>
      </c>
      <c r="AP105" s="61">
        <v>43760.75</v>
      </c>
      <c r="AQ105" s="107" t="e">
        <f>AI105/AG105*100</f>
        <v>#DIV/0!</v>
      </c>
      <c r="AR105" s="107">
        <f>AL105/AJ105*100</f>
        <v>20.499999840618234</v>
      </c>
    </row>
    <row r="106" spans="1:44" ht="112.5" x14ac:dyDescent="0.2">
      <c r="A106" s="221">
        <v>102</v>
      </c>
      <c r="B106" s="185" t="s">
        <v>71</v>
      </c>
      <c r="C106" s="185" t="s">
        <v>1</v>
      </c>
      <c r="D106" s="185" t="s">
        <v>72</v>
      </c>
      <c r="E106" s="186">
        <v>43678</v>
      </c>
      <c r="F106" s="185">
        <v>2001</v>
      </c>
      <c r="G106" s="185">
        <v>3</v>
      </c>
      <c r="H106" s="185" t="s">
        <v>29</v>
      </c>
      <c r="I106" s="185">
        <v>0</v>
      </c>
      <c r="J106" s="185" t="s">
        <v>29</v>
      </c>
      <c r="K106" s="185">
        <v>0</v>
      </c>
      <c r="L106" s="185" t="s">
        <v>73</v>
      </c>
      <c r="M106" s="185">
        <v>1</v>
      </c>
      <c r="N106" s="187">
        <v>100</v>
      </c>
      <c r="O106" s="185">
        <v>9</v>
      </c>
      <c r="P106" s="185" t="s">
        <v>74</v>
      </c>
      <c r="Q106" s="185">
        <v>6</v>
      </c>
      <c r="R106" s="185" t="s">
        <v>34</v>
      </c>
      <c r="S106" s="185">
        <v>3</v>
      </c>
      <c r="T106" s="185" t="s">
        <v>36</v>
      </c>
      <c r="U106" s="185">
        <v>0</v>
      </c>
      <c r="V106" s="185">
        <v>18</v>
      </c>
      <c r="W106" s="185">
        <v>2</v>
      </c>
      <c r="X106" s="187">
        <v>3.5</v>
      </c>
      <c r="Y106" s="187">
        <v>3</v>
      </c>
      <c r="Z106" s="187">
        <v>0</v>
      </c>
      <c r="AA106" s="187">
        <v>0</v>
      </c>
      <c r="AB106" s="187" t="s">
        <v>29</v>
      </c>
      <c r="AC106" s="187">
        <v>0</v>
      </c>
      <c r="AD106" s="187">
        <v>98.8</v>
      </c>
      <c r="AE106" s="185">
        <v>3</v>
      </c>
      <c r="AF106" s="204">
        <f>AE106+AC106+AA106+Y106+W106+U106+S106+Q106+O106+M106+K106+I106+G106</f>
        <v>30</v>
      </c>
      <c r="AG106" s="211">
        <f>AH106+AI106</f>
        <v>1830923.9600000002</v>
      </c>
      <c r="AH106" s="211">
        <v>1766841.62</v>
      </c>
      <c r="AI106" s="211">
        <v>64082.34</v>
      </c>
      <c r="AJ106" s="211">
        <f>AK106+AL106</f>
        <v>0</v>
      </c>
      <c r="AK106" s="211">
        <v>0</v>
      </c>
      <c r="AL106" s="211">
        <v>0</v>
      </c>
      <c r="AM106" s="211">
        <f>AG106+AJ106</f>
        <v>1830923.9600000002</v>
      </c>
      <c r="AN106" s="211">
        <f>AH106+AK106</f>
        <v>1766841.62</v>
      </c>
      <c r="AO106" s="211">
        <f>AI106+AL106</f>
        <v>64082.34</v>
      </c>
      <c r="AP106" s="217">
        <v>43761.416666666664</v>
      </c>
      <c r="AQ106" s="195">
        <f>AI106/AG106*100</f>
        <v>3.5000000764641248</v>
      </c>
      <c r="AR106" s="195" t="e">
        <f>AL106/AJ106*100</f>
        <v>#DIV/0!</v>
      </c>
    </row>
    <row r="107" spans="1:44" ht="281.25" x14ac:dyDescent="0.2">
      <c r="A107" s="220">
        <v>103</v>
      </c>
      <c r="B107" s="185" t="s">
        <v>77</v>
      </c>
      <c r="C107" s="185" t="s">
        <v>1</v>
      </c>
      <c r="D107" s="185" t="s">
        <v>78</v>
      </c>
      <c r="E107" s="186">
        <v>43759</v>
      </c>
      <c r="F107" s="185">
        <v>1985</v>
      </c>
      <c r="G107" s="185">
        <v>5</v>
      </c>
      <c r="H107" s="185" t="s">
        <v>29</v>
      </c>
      <c r="I107" s="185">
        <v>0</v>
      </c>
      <c r="J107" s="185" t="s">
        <v>38</v>
      </c>
      <c r="K107" s="185">
        <v>2</v>
      </c>
      <c r="L107" s="185" t="s">
        <v>29</v>
      </c>
      <c r="M107" s="185">
        <v>0</v>
      </c>
      <c r="N107" s="187">
        <v>67.5</v>
      </c>
      <c r="O107" s="185">
        <v>5</v>
      </c>
      <c r="P107" s="185" t="s">
        <v>60</v>
      </c>
      <c r="Q107" s="185">
        <v>5</v>
      </c>
      <c r="R107" s="185" t="s">
        <v>34</v>
      </c>
      <c r="S107" s="185">
        <v>3</v>
      </c>
      <c r="T107" s="185" t="s">
        <v>36</v>
      </c>
      <c r="U107" s="185">
        <v>0</v>
      </c>
      <c r="V107" s="185">
        <v>296</v>
      </c>
      <c r="W107" s="185">
        <v>7</v>
      </c>
      <c r="X107" s="187">
        <v>2.1</v>
      </c>
      <c r="Y107" s="187">
        <v>0</v>
      </c>
      <c r="Z107" s="187">
        <v>0</v>
      </c>
      <c r="AA107" s="187">
        <v>0</v>
      </c>
      <c r="AB107" s="187" t="s">
        <v>29</v>
      </c>
      <c r="AC107" s="187">
        <v>0</v>
      </c>
      <c r="AD107" s="187">
        <v>96.5</v>
      </c>
      <c r="AE107" s="185">
        <v>3</v>
      </c>
      <c r="AF107" s="204">
        <f>AE107+AC107+AA107+Y107+W107+U107+S107+Q107+O107+M107+K107+I107+G107</f>
        <v>30</v>
      </c>
      <c r="AG107" s="211">
        <f>AH107+AI107</f>
        <v>536741.53999999992</v>
      </c>
      <c r="AH107" s="211">
        <v>525469.97</v>
      </c>
      <c r="AI107" s="211">
        <v>11271.57</v>
      </c>
      <c r="AJ107" s="211">
        <f>AK107+AL107</f>
        <v>0</v>
      </c>
      <c r="AK107" s="211">
        <v>0</v>
      </c>
      <c r="AL107" s="211">
        <v>0</v>
      </c>
      <c r="AM107" s="211">
        <f>AG107+AJ107</f>
        <v>536741.53999999992</v>
      </c>
      <c r="AN107" s="211">
        <f>AH107+AK107</f>
        <v>525469.97</v>
      </c>
      <c r="AO107" s="211">
        <f>AI107+AL107</f>
        <v>11271.57</v>
      </c>
      <c r="AP107" s="217">
        <v>43762.416666666664</v>
      </c>
      <c r="AQ107" s="195">
        <f>AI107/AG107*100</f>
        <v>2.0999995640359792</v>
      </c>
      <c r="AR107" s="195" t="e">
        <f>AL107/AJ107*100</f>
        <v>#DIV/0!</v>
      </c>
    </row>
    <row r="108" spans="1:44" ht="168.75" x14ac:dyDescent="0.2">
      <c r="A108" s="221">
        <v>104</v>
      </c>
      <c r="B108" s="70" t="s">
        <v>110</v>
      </c>
      <c r="C108" s="31" t="s">
        <v>42</v>
      </c>
      <c r="D108" s="31" t="s">
        <v>28</v>
      </c>
      <c r="E108" s="36">
        <v>43753</v>
      </c>
      <c r="F108" s="35">
        <v>1987</v>
      </c>
      <c r="G108" s="30">
        <v>5</v>
      </c>
      <c r="H108" s="30"/>
      <c r="I108" s="30"/>
      <c r="J108" s="31" t="s">
        <v>53</v>
      </c>
      <c r="K108" s="31">
        <v>2</v>
      </c>
      <c r="L108" s="30"/>
      <c r="M108" s="30"/>
      <c r="N108" s="33">
        <v>67.53</v>
      </c>
      <c r="O108" s="30">
        <v>5</v>
      </c>
      <c r="P108" s="31" t="s">
        <v>81</v>
      </c>
      <c r="Q108" s="30">
        <v>5</v>
      </c>
      <c r="R108" s="31" t="s">
        <v>34</v>
      </c>
      <c r="S108" s="31">
        <v>3</v>
      </c>
      <c r="T108" s="30"/>
      <c r="U108" s="30"/>
      <c r="V108" s="31">
        <v>55</v>
      </c>
      <c r="W108" s="30">
        <v>3</v>
      </c>
      <c r="X108" s="76">
        <v>3.5</v>
      </c>
      <c r="Y108" s="31">
        <v>3</v>
      </c>
      <c r="Z108" s="76">
        <v>20.5</v>
      </c>
      <c r="AA108" s="30">
        <v>1</v>
      </c>
      <c r="AB108" s="30"/>
      <c r="AC108" s="30"/>
      <c r="AD108" s="80">
        <v>96.4</v>
      </c>
      <c r="AE108" s="30">
        <v>3</v>
      </c>
      <c r="AF108" s="112">
        <f>G108+I108+K108+M108+O108+Q108+S108+U108+W108+Y108+AA108+AC108+AE108</f>
        <v>30</v>
      </c>
      <c r="AG108" s="87">
        <f>AH108+AI108</f>
        <v>1133900.28</v>
      </c>
      <c r="AH108" s="88">
        <v>1094213.77</v>
      </c>
      <c r="AI108" s="88">
        <v>39686.51</v>
      </c>
      <c r="AJ108" s="87">
        <f>AK108+AL108</f>
        <v>576986.09</v>
      </c>
      <c r="AK108" s="88">
        <v>458703.94</v>
      </c>
      <c r="AL108" s="88">
        <v>118282.15</v>
      </c>
      <c r="AM108" s="89">
        <f>AG108+AJ108</f>
        <v>1710886.37</v>
      </c>
      <c r="AN108" s="88">
        <f>AH108+AK108</f>
        <v>1552917.71</v>
      </c>
      <c r="AO108" s="88">
        <f>AI108+AL108</f>
        <v>157968.66</v>
      </c>
      <c r="AP108" s="143">
        <v>43762.6875</v>
      </c>
      <c r="AQ108" s="22">
        <v>3.4999999435875297</v>
      </c>
      <c r="AR108" s="22">
        <v>20.500000027233334</v>
      </c>
    </row>
    <row r="109" spans="1:44" ht="168.75" x14ac:dyDescent="0.2">
      <c r="A109" s="220">
        <v>105</v>
      </c>
      <c r="B109" s="71" t="s">
        <v>91</v>
      </c>
      <c r="C109" s="31" t="s">
        <v>42</v>
      </c>
      <c r="D109" s="31" t="s">
        <v>80</v>
      </c>
      <c r="E109" s="36">
        <v>43677</v>
      </c>
      <c r="F109" s="35">
        <v>1992</v>
      </c>
      <c r="G109" s="30">
        <v>5</v>
      </c>
      <c r="H109" s="30"/>
      <c r="I109" s="30"/>
      <c r="J109" s="31" t="s">
        <v>53</v>
      </c>
      <c r="K109" s="31">
        <v>2</v>
      </c>
      <c r="L109" s="30"/>
      <c r="M109" s="30"/>
      <c r="N109" s="33">
        <v>99.4</v>
      </c>
      <c r="O109" s="30">
        <v>8</v>
      </c>
      <c r="P109" s="31" t="s">
        <v>81</v>
      </c>
      <c r="Q109" s="30">
        <v>1</v>
      </c>
      <c r="R109" s="31" t="s">
        <v>34</v>
      </c>
      <c r="S109" s="31">
        <v>3</v>
      </c>
      <c r="T109" s="30"/>
      <c r="U109" s="30"/>
      <c r="V109" s="31">
        <v>108</v>
      </c>
      <c r="W109" s="30">
        <v>4</v>
      </c>
      <c r="X109" s="76">
        <v>3.5</v>
      </c>
      <c r="Y109" s="31">
        <v>3</v>
      </c>
      <c r="Z109" s="76">
        <v>20.5</v>
      </c>
      <c r="AA109" s="30">
        <v>1</v>
      </c>
      <c r="AB109" s="30"/>
      <c r="AC109" s="30"/>
      <c r="AD109" s="80">
        <v>98.1</v>
      </c>
      <c r="AE109" s="30">
        <v>3</v>
      </c>
      <c r="AF109" s="112">
        <f>G109+I109+K109+M109+O109+Q109+S109+U109+W109+Y109+AA109+AC109+AE109</f>
        <v>30</v>
      </c>
      <c r="AG109" s="87">
        <f>AH109+AI109</f>
        <v>1897504.98</v>
      </c>
      <c r="AH109" s="88">
        <v>1831092.31</v>
      </c>
      <c r="AI109" s="88">
        <v>66412.67</v>
      </c>
      <c r="AJ109" s="87">
        <f>AK109+AL109</f>
        <v>260306.02000000002</v>
      </c>
      <c r="AK109" s="88">
        <v>206943.29</v>
      </c>
      <c r="AL109" s="88">
        <v>53362.73</v>
      </c>
      <c r="AM109" s="89">
        <f>AG109+AJ109</f>
        <v>2157811</v>
      </c>
      <c r="AN109" s="88">
        <f>AH109+AK109</f>
        <v>2038035.6</v>
      </c>
      <c r="AO109" s="88">
        <f>AI109+AL109</f>
        <v>119775.4</v>
      </c>
      <c r="AP109" s="143">
        <v>43762.729166666664</v>
      </c>
      <c r="AQ109" s="82">
        <v>2.1000000615448164</v>
      </c>
      <c r="AR109" s="82">
        <v>0</v>
      </c>
    </row>
    <row r="110" spans="1:44" ht="75" x14ac:dyDescent="0.2">
      <c r="A110" s="221">
        <v>106</v>
      </c>
      <c r="B110" s="6" t="s">
        <v>262</v>
      </c>
      <c r="C110" s="7" t="s">
        <v>2</v>
      </c>
      <c r="D110" s="7" t="s">
        <v>28</v>
      </c>
      <c r="E110" s="11">
        <v>43765</v>
      </c>
      <c r="F110" s="7">
        <v>1956</v>
      </c>
      <c r="G110" s="7">
        <v>6</v>
      </c>
      <c r="H110" s="7" t="s">
        <v>44</v>
      </c>
      <c r="I110" s="7">
        <v>0</v>
      </c>
      <c r="J110" s="7" t="s">
        <v>45</v>
      </c>
      <c r="K110" s="7">
        <v>2</v>
      </c>
      <c r="L110" s="7"/>
      <c r="M110" s="7"/>
      <c r="N110" s="38">
        <v>77.599999999999994</v>
      </c>
      <c r="O110" s="7">
        <v>6</v>
      </c>
      <c r="P110" s="7" t="s">
        <v>49</v>
      </c>
      <c r="Q110" s="7">
        <v>3</v>
      </c>
      <c r="R110" s="7" t="s">
        <v>46</v>
      </c>
      <c r="S110" s="7">
        <v>3</v>
      </c>
      <c r="T110" s="7" t="s">
        <v>44</v>
      </c>
      <c r="U110" s="7">
        <v>0</v>
      </c>
      <c r="V110" s="7">
        <v>120</v>
      </c>
      <c r="W110" s="7">
        <v>4</v>
      </c>
      <c r="X110" s="39">
        <v>3.5</v>
      </c>
      <c r="Y110" s="7">
        <v>3</v>
      </c>
      <c r="Z110" s="39">
        <v>0</v>
      </c>
      <c r="AA110" s="7">
        <v>0</v>
      </c>
      <c r="AB110" s="7"/>
      <c r="AC110" s="7"/>
      <c r="AD110" s="9">
        <v>97.8</v>
      </c>
      <c r="AE110" s="7">
        <v>3</v>
      </c>
      <c r="AF110" s="111">
        <f>G110+I110+K110+M110+O110+Q110+S110+U110+W110+Y110+AA110+AC110+AE110</f>
        <v>30</v>
      </c>
      <c r="AG110" s="47">
        <f>AH110+AI110</f>
        <v>539268.92000000004</v>
      </c>
      <c r="AH110" s="28">
        <v>520394.51</v>
      </c>
      <c r="AI110" s="10">
        <v>18874.41</v>
      </c>
      <c r="AJ110" s="47">
        <f>AK110+AL110</f>
        <v>0</v>
      </c>
      <c r="AK110" s="28">
        <v>0</v>
      </c>
      <c r="AL110" s="10">
        <v>0</v>
      </c>
      <c r="AM110" s="92">
        <f>AG110+AJ110</f>
        <v>539268.92000000004</v>
      </c>
      <c r="AN110" s="28">
        <f>AH110+AK110</f>
        <v>520394.51</v>
      </c>
      <c r="AO110" s="28">
        <f>AI110+AL110</f>
        <v>18874.41</v>
      </c>
      <c r="AP110" s="144">
        <v>43780.708333333336</v>
      </c>
      <c r="AQ110" s="43">
        <f>AI110/AG110*100</f>
        <v>3.4999995920402753</v>
      </c>
      <c r="AR110" s="43" t="e">
        <f>AL110/AJ110*100</f>
        <v>#DIV/0!</v>
      </c>
    </row>
    <row r="111" spans="1:44" ht="150" x14ac:dyDescent="0.2">
      <c r="A111" s="220">
        <v>107</v>
      </c>
      <c r="B111" s="29" t="s">
        <v>201</v>
      </c>
      <c r="C111" s="19" t="s">
        <v>173</v>
      </c>
      <c r="D111" s="48" t="s">
        <v>185</v>
      </c>
      <c r="E111" s="20">
        <v>43736</v>
      </c>
      <c r="F111" s="19">
        <v>1988</v>
      </c>
      <c r="G111" s="19">
        <v>5</v>
      </c>
      <c r="H111" s="19"/>
      <c r="I111" s="19"/>
      <c r="J111" s="19" t="s">
        <v>174</v>
      </c>
      <c r="K111" s="19">
        <v>2</v>
      </c>
      <c r="L111" s="19"/>
      <c r="M111" s="19"/>
      <c r="N111" s="24">
        <v>68.7</v>
      </c>
      <c r="O111" s="19">
        <v>5</v>
      </c>
      <c r="P111" s="50" t="s">
        <v>181</v>
      </c>
      <c r="Q111" s="19">
        <v>7</v>
      </c>
      <c r="R111" s="19" t="s">
        <v>184</v>
      </c>
      <c r="S111" s="19">
        <v>3</v>
      </c>
      <c r="T111" s="19" t="s">
        <v>36</v>
      </c>
      <c r="U111" s="19">
        <v>0</v>
      </c>
      <c r="V111" s="19">
        <v>99</v>
      </c>
      <c r="W111" s="19">
        <v>3</v>
      </c>
      <c r="X111" s="21">
        <v>3.5</v>
      </c>
      <c r="Y111" s="19">
        <v>3</v>
      </c>
      <c r="Z111" s="21">
        <v>20.5</v>
      </c>
      <c r="AA111" s="19">
        <v>1</v>
      </c>
      <c r="AB111" s="19"/>
      <c r="AC111" s="19"/>
      <c r="AD111" s="22">
        <v>93.2</v>
      </c>
      <c r="AE111" s="49">
        <v>0</v>
      </c>
      <c r="AF111" s="84">
        <f>G111+I111+K111+M111+O111+Q111+S111+U111+W111+Y111+AA111+AC111+AE111</f>
        <v>29</v>
      </c>
      <c r="AG111" s="51">
        <f>AH111+AI111</f>
        <v>2671797</v>
      </c>
      <c r="AH111" s="27">
        <v>2578284.1</v>
      </c>
      <c r="AI111" s="27">
        <v>93512.9</v>
      </c>
      <c r="AJ111" s="51">
        <f>AK111+AL111</f>
        <v>2175825.2400000002</v>
      </c>
      <c r="AK111" s="27">
        <v>1729781.07</v>
      </c>
      <c r="AL111" s="27">
        <v>446044.17</v>
      </c>
      <c r="AM111" s="51">
        <f>AN111+AO111</f>
        <v>4847622.24</v>
      </c>
      <c r="AN111" s="27">
        <f>AH111+AK111</f>
        <v>4308065.17</v>
      </c>
      <c r="AO111" s="27">
        <f>AI111+AL111</f>
        <v>539557.06999999995</v>
      </c>
      <c r="AP111" s="52">
        <v>43486.375</v>
      </c>
      <c r="AQ111" s="82">
        <v>3.5</v>
      </c>
      <c r="AR111" s="82">
        <v>0</v>
      </c>
    </row>
    <row r="112" spans="1:44" ht="300" x14ac:dyDescent="0.2">
      <c r="A112" s="221">
        <v>108</v>
      </c>
      <c r="B112" s="71" t="s">
        <v>114</v>
      </c>
      <c r="C112" s="31" t="s">
        <v>42</v>
      </c>
      <c r="D112" s="31" t="s">
        <v>58</v>
      </c>
      <c r="E112" s="32">
        <v>43754</v>
      </c>
      <c r="F112" s="31">
        <v>1962</v>
      </c>
      <c r="G112" s="31">
        <v>6</v>
      </c>
      <c r="H112" s="30"/>
      <c r="I112" s="30"/>
      <c r="J112" s="31" t="s">
        <v>53</v>
      </c>
      <c r="K112" s="31">
        <v>2</v>
      </c>
      <c r="L112" s="31"/>
      <c r="M112" s="31"/>
      <c r="N112" s="33">
        <v>76.8</v>
      </c>
      <c r="O112" s="30">
        <v>6</v>
      </c>
      <c r="P112" s="31" t="s">
        <v>97</v>
      </c>
      <c r="Q112" s="30">
        <v>5</v>
      </c>
      <c r="R112" s="31" t="s">
        <v>34</v>
      </c>
      <c r="S112" s="31">
        <v>3</v>
      </c>
      <c r="T112" s="31" t="s">
        <v>36</v>
      </c>
      <c r="U112" s="30"/>
      <c r="V112" s="31">
        <v>64</v>
      </c>
      <c r="W112" s="31">
        <v>3</v>
      </c>
      <c r="X112" s="76">
        <v>2</v>
      </c>
      <c r="Y112" s="31">
        <v>0</v>
      </c>
      <c r="Z112" s="76">
        <v>20.100000000000001</v>
      </c>
      <c r="AA112" s="30">
        <v>1</v>
      </c>
      <c r="AB112" s="30"/>
      <c r="AC112" s="30"/>
      <c r="AD112" s="80">
        <v>99.5</v>
      </c>
      <c r="AE112" s="31">
        <v>3</v>
      </c>
      <c r="AF112" s="112">
        <f>G112+I112+K112+M112+O112+Q112+S112+U112+W112+Y112+AA112+AC112+AE112</f>
        <v>29</v>
      </c>
      <c r="AG112" s="87">
        <f>AH112+AI112</f>
        <v>1564763.23</v>
      </c>
      <c r="AH112" s="88">
        <v>1533467.96</v>
      </c>
      <c r="AI112" s="88">
        <v>31295.27</v>
      </c>
      <c r="AJ112" s="87">
        <f>AK112+AL112</f>
        <v>444271.23</v>
      </c>
      <c r="AK112" s="88">
        <v>355061.92</v>
      </c>
      <c r="AL112" s="88">
        <v>89209.31</v>
      </c>
      <c r="AM112" s="89">
        <f>AG112+AJ112</f>
        <v>2009034.46</v>
      </c>
      <c r="AN112" s="88">
        <f>AH112+AK112</f>
        <v>1888529.88</v>
      </c>
      <c r="AO112" s="88">
        <f>AI112+AL112</f>
        <v>120504.58</v>
      </c>
      <c r="AP112" s="143">
        <v>43759.715277777781</v>
      </c>
      <c r="AQ112" s="37">
        <f>AI112/AG112*100</f>
        <v>2.0000003451001338</v>
      </c>
      <c r="AR112" s="37">
        <f>AL112/AJ112*100</f>
        <v>20.079920547634831</v>
      </c>
    </row>
    <row r="113" spans="1:44" ht="110.25" x14ac:dyDescent="0.2">
      <c r="A113" s="220">
        <v>109</v>
      </c>
      <c r="B113" s="29" t="s">
        <v>195</v>
      </c>
      <c r="C113" s="19" t="s">
        <v>173</v>
      </c>
      <c r="D113" s="48" t="s">
        <v>179</v>
      </c>
      <c r="E113" s="20">
        <v>43758</v>
      </c>
      <c r="F113" s="19">
        <v>1969</v>
      </c>
      <c r="G113" s="19">
        <v>6</v>
      </c>
      <c r="H113" s="19"/>
      <c r="I113" s="19"/>
      <c r="J113" s="19" t="s">
        <v>174</v>
      </c>
      <c r="K113" s="19">
        <v>2</v>
      </c>
      <c r="L113" s="19"/>
      <c r="M113" s="19"/>
      <c r="N113" s="24">
        <v>69.17</v>
      </c>
      <c r="O113" s="19">
        <v>5</v>
      </c>
      <c r="P113" s="50" t="s">
        <v>181</v>
      </c>
      <c r="Q113" s="19">
        <v>4</v>
      </c>
      <c r="R113" s="19" t="s">
        <v>31</v>
      </c>
      <c r="S113" s="19">
        <v>3</v>
      </c>
      <c r="T113" s="19" t="s">
        <v>32</v>
      </c>
      <c r="U113" s="19">
        <v>0</v>
      </c>
      <c r="V113" s="19">
        <v>80</v>
      </c>
      <c r="W113" s="19">
        <v>3</v>
      </c>
      <c r="X113" s="21">
        <v>3.5</v>
      </c>
      <c r="Y113" s="19">
        <v>3</v>
      </c>
      <c r="Z113" s="21">
        <v>20.5</v>
      </c>
      <c r="AA113" s="19">
        <v>1</v>
      </c>
      <c r="AB113" s="19"/>
      <c r="AC113" s="19"/>
      <c r="AD113" s="22">
        <v>95.3</v>
      </c>
      <c r="AE113" s="49">
        <v>2</v>
      </c>
      <c r="AF113" s="84">
        <f>G113+I113+K113+M113+O113+Q113+S113+U113+W113+Y113+AA113+AC113+AE113</f>
        <v>29</v>
      </c>
      <c r="AG113" s="51">
        <f>AH113+AI113</f>
        <v>974961.73</v>
      </c>
      <c r="AH113" s="27">
        <v>940838.07</v>
      </c>
      <c r="AI113" s="27">
        <v>34123.660000000003</v>
      </c>
      <c r="AJ113" s="51">
        <f>AK113+AL113</f>
        <v>2753977.85</v>
      </c>
      <c r="AK113" s="27">
        <v>2189412.39</v>
      </c>
      <c r="AL113" s="27">
        <v>564565.46</v>
      </c>
      <c r="AM113" s="51">
        <f>AN113+AO113</f>
        <v>3728939.58</v>
      </c>
      <c r="AN113" s="27">
        <f>AH113+AK113</f>
        <v>3130250.46</v>
      </c>
      <c r="AO113" s="27">
        <f>AI113+AL113</f>
        <v>598689.12</v>
      </c>
      <c r="AP113" s="52">
        <v>43760.375</v>
      </c>
      <c r="AQ113" s="37">
        <f>AI113/AG113*100</f>
        <v>3.4999999435875297</v>
      </c>
      <c r="AR113" s="37">
        <f>AL113/AJ113*100</f>
        <v>20.500000027233334</v>
      </c>
    </row>
    <row r="114" spans="1:44" ht="110.25" x14ac:dyDescent="0.2">
      <c r="A114" s="221">
        <v>110</v>
      </c>
      <c r="B114" s="29" t="s">
        <v>191</v>
      </c>
      <c r="C114" s="19" t="s">
        <v>173</v>
      </c>
      <c r="D114" s="48" t="s">
        <v>179</v>
      </c>
      <c r="E114" s="20">
        <v>43758</v>
      </c>
      <c r="F114" s="19">
        <v>1975</v>
      </c>
      <c r="G114" s="19">
        <v>6</v>
      </c>
      <c r="H114" s="19"/>
      <c r="I114" s="19"/>
      <c r="J114" s="19" t="s">
        <v>174</v>
      </c>
      <c r="K114" s="19">
        <v>2</v>
      </c>
      <c r="L114" s="19"/>
      <c r="M114" s="19"/>
      <c r="N114" s="24">
        <v>67</v>
      </c>
      <c r="O114" s="19">
        <v>5</v>
      </c>
      <c r="P114" s="50" t="s">
        <v>181</v>
      </c>
      <c r="Q114" s="19">
        <v>2</v>
      </c>
      <c r="R114" s="19" t="s">
        <v>31</v>
      </c>
      <c r="S114" s="19">
        <v>3</v>
      </c>
      <c r="T114" s="19" t="s">
        <v>32</v>
      </c>
      <c r="U114" s="19">
        <v>0</v>
      </c>
      <c r="V114" s="19">
        <v>287</v>
      </c>
      <c r="W114" s="19">
        <v>7</v>
      </c>
      <c r="X114" s="21">
        <v>3.5</v>
      </c>
      <c r="Y114" s="19">
        <v>3</v>
      </c>
      <c r="Z114" s="21">
        <v>20.5</v>
      </c>
      <c r="AA114" s="19">
        <v>1</v>
      </c>
      <c r="AB114" s="19"/>
      <c r="AC114" s="19"/>
      <c r="AD114" s="22">
        <v>94.1</v>
      </c>
      <c r="AE114" s="49">
        <v>0</v>
      </c>
      <c r="AF114" s="84">
        <f>G114+I114+K114+M114+O114+Q114+S114+U114+W114+Y114+AA114+AC114+AE114</f>
        <v>29</v>
      </c>
      <c r="AG114" s="51">
        <f>AH114+AI114</f>
        <v>1153719.3499999999</v>
      </c>
      <c r="AH114" s="27">
        <v>1113339.17</v>
      </c>
      <c r="AI114" s="27">
        <v>40380.18</v>
      </c>
      <c r="AJ114" s="51">
        <f>AK114+AL114</f>
        <v>4315249.0600000005</v>
      </c>
      <c r="AK114" s="27">
        <v>3430623</v>
      </c>
      <c r="AL114" s="27">
        <v>884626.06</v>
      </c>
      <c r="AM114" s="51">
        <f>AN114+AO114</f>
        <v>5468968.4100000001</v>
      </c>
      <c r="AN114" s="27">
        <f>AH114+AK114</f>
        <v>4543962.17</v>
      </c>
      <c r="AO114" s="27">
        <f>AI114+AL114</f>
        <v>925006.24000000011</v>
      </c>
      <c r="AP114" s="52">
        <v>43760.375</v>
      </c>
      <c r="AQ114" s="107">
        <f>AI114/AG114*100</f>
        <v>3.500000238359529</v>
      </c>
      <c r="AR114" s="107">
        <f>AL114/AJ114*100</f>
        <v>20.500000062568809</v>
      </c>
    </row>
    <row r="115" spans="1:44" ht="110.25" x14ac:dyDescent="0.2">
      <c r="A115" s="220">
        <v>111</v>
      </c>
      <c r="B115" s="29" t="s">
        <v>180</v>
      </c>
      <c r="C115" s="19" t="s">
        <v>173</v>
      </c>
      <c r="D115" s="48" t="s">
        <v>179</v>
      </c>
      <c r="E115" s="20">
        <v>43758</v>
      </c>
      <c r="F115" s="19">
        <v>1975</v>
      </c>
      <c r="G115" s="19">
        <v>6</v>
      </c>
      <c r="H115" s="19"/>
      <c r="I115" s="19"/>
      <c r="J115" s="19" t="s">
        <v>174</v>
      </c>
      <c r="K115" s="19">
        <v>2</v>
      </c>
      <c r="L115" s="19"/>
      <c r="M115" s="19"/>
      <c r="N115" s="24">
        <v>68.599999999999994</v>
      </c>
      <c r="O115" s="19">
        <v>5</v>
      </c>
      <c r="P115" s="50" t="s">
        <v>181</v>
      </c>
      <c r="Q115" s="19">
        <v>2</v>
      </c>
      <c r="R115" s="19" t="s">
        <v>31</v>
      </c>
      <c r="S115" s="19">
        <v>3</v>
      </c>
      <c r="T115" s="19" t="s">
        <v>32</v>
      </c>
      <c r="U115" s="19">
        <v>0</v>
      </c>
      <c r="V115" s="19">
        <v>287</v>
      </c>
      <c r="W115" s="19">
        <v>7</v>
      </c>
      <c r="X115" s="21">
        <v>3.5</v>
      </c>
      <c r="Y115" s="19">
        <v>3</v>
      </c>
      <c r="Z115" s="21">
        <v>20.5</v>
      </c>
      <c r="AA115" s="19">
        <v>1</v>
      </c>
      <c r="AB115" s="19"/>
      <c r="AC115" s="19"/>
      <c r="AD115" s="22">
        <v>94.9</v>
      </c>
      <c r="AE115" s="49">
        <v>0</v>
      </c>
      <c r="AF115" s="84">
        <f>G115+I115+K115+M115+O115+Q115+S115+U115+W115+Y115+AA115+AC115+AE115</f>
        <v>29</v>
      </c>
      <c r="AG115" s="51">
        <f>AH115+AI115</f>
        <v>1247322.71</v>
      </c>
      <c r="AH115" s="27">
        <v>1203666.42</v>
      </c>
      <c r="AI115" s="27">
        <v>43656.29</v>
      </c>
      <c r="AJ115" s="51">
        <f>AK115+AL115</f>
        <v>2152980.29</v>
      </c>
      <c r="AK115" s="27">
        <v>1711619.33</v>
      </c>
      <c r="AL115" s="27">
        <v>441360.96</v>
      </c>
      <c r="AM115" s="51">
        <f>AN115+AO115</f>
        <v>3400303</v>
      </c>
      <c r="AN115" s="27">
        <f>AH115+AK115</f>
        <v>2915285.75</v>
      </c>
      <c r="AO115" s="27">
        <f>AI115+AL115</f>
        <v>485017.25</v>
      </c>
      <c r="AP115" s="52">
        <v>43760.375</v>
      </c>
      <c r="AQ115" s="37">
        <f>AI115/AG115*100</f>
        <v>3.4999996111671856</v>
      </c>
      <c r="AR115" s="37">
        <f>AL115/AJ115*100</f>
        <v>20.500000025545983</v>
      </c>
    </row>
    <row r="116" spans="1:44" ht="71.25" customHeight="1" x14ac:dyDescent="0.2">
      <c r="A116" s="221">
        <v>112</v>
      </c>
      <c r="B116" s="29" t="s">
        <v>178</v>
      </c>
      <c r="C116" s="19" t="s">
        <v>173</v>
      </c>
      <c r="D116" s="48" t="s">
        <v>37</v>
      </c>
      <c r="E116" s="20">
        <v>43751</v>
      </c>
      <c r="F116" s="19">
        <v>1979</v>
      </c>
      <c r="G116" s="19">
        <v>6</v>
      </c>
      <c r="H116" s="19"/>
      <c r="I116" s="19"/>
      <c r="J116" s="19" t="s">
        <v>38</v>
      </c>
      <c r="K116" s="19">
        <v>2</v>
      </c>
      <c r="L116" s="19"/>
      <c r="M116" s="19"/>
      <c r="N116" s="24">
        <v>80</v>
      </c>
      <c r="O116" s="19">
        <v>7</v>
      </c>
      <c r="P116" s="50" t="s">
        <v>181</v>
      </c>
      <c r="Q116" s="19">
        <v>1</v>
      </c>
      <c r="R116" s="19" t="s">
        <v>31</v>
      </c>
      <c r="S116" s="19">
        <v>3</v>
      </c>
      <c r="T116" s="19" t="s">
        <v>36</v>
      </c>
      <c r="U116" s="19">
        <v>0</v>
      </c>
      <c r="V116" s="19">
        <v>313</v>
      </c>
      <c r="W116" s="19">
        <v>7</v>
      </c>
      <c r="X116" s="21">
        <v>2</v>
      </c>
      <c r="Y116" s="19">
        <v>0</v>
      </c>
      <c r="Z116" s="21">
        <v>20</v>
      </c>
      <c r="AA116" s="19">
        <v>0</v>
      </c>
      <c r="AB116" s="19"/>
      <c r="AC116" s="19"/>
      <c r="AD116" s="22">
        <v>98.3</v>
      </c>
      <c r="AE116" s="49">
        <v>3</v>
      </c>
      <c r="AF116" s="84">
        <f>G116+I116+K116+M116+O116+Q116+S116+U116+W116+Y116+AA116+AC116+AE116</f>
        <v>29</v>
      </c>
      <c r="AG116" s="51">
        <f>AH116+AI116</f>
        <v>4854927.8999999994</v>
      </c>
      <c r="AH116" s="27">
        <v>4757829.34</v>
      </c>
      <c r="AI116" s="27">
        <v>97098.559999999998</v>
      </c>
      <c r="AJ116" s="51">
        <f>AK116+AL116</f>
        <v>1191481.8199999998</v>
      </c>
      <c r="AK116" s="27">
        <v>953185.46</v>
      </c>
      <c r="AL116" s="27">
        <v>238296.36</v>
      </c>
      <c r="AM116" s="51">
        <f>AN116+AO116</f>
        <v>6046409.7199999997</v>
      </c>
      <c r="AN116" s="27">
        <f>AH116+AK116</f>
        <v>5711014.7999999998</v>
      </c>
      <c r="AO116" s="27">
        <f>AI116+AL116</f>
        <v>335394.92</v>
      </c>
      <c r="AP116" s="52">
        <v>43760.375</v>
      </c>
      <c r="AQ116" s="37">
        <f>AI116/AG116*100</f>
        <v>2.0000000411952565</v>
      </c>
      <c r="AR116" s="37">
        <f>AL116/AJ116*100</f>
        <v>19.999999664283592</v>
      </c>
    </row>
    <row r="117" spans="1:44" ht="409.5" x14ac:dyDescent="0.2">
      <c r="A117" s="220">
        <v>113</v>
      </c>
      <c r="B117" s="16" t="s">
        <v>169</v>
      </c>
      <c r="C117" s="12" t="s">
        <v>0</v>
      </c>
      <c r="D117" s="12" t="s">
        <v>170</v>
      </c>
      <c r="E117" s="15">
        <v>43741</v>
      </c>
      <c r="F117" s="12">
        <v>1968</v>
      </c>
      <c r="G117" s="12">
        <v>6</v>
      </c>
      <c r="H117" s="12" t="s">
        <v>29</v>
      </c>
      <c r="I117" s="12">
        <v>0</v>
      </c>
      <c r="J117" s="12" t="s">
        <v>30</v>
      </c>
      <c r="K117" s="12">
        <v>2</v>
      </c>
      <c r="L117" s="12" t="s">
        <v>30</v>
      </c>
      <c r="M117" s="12">
        <v>0</v>
      </c>
      <c r="N117" s="41">
        <v>67.459999999999994</v>
      </c>
      <c r="O117" s="12">
        <v>5</v>
      </c>
      <c r="P117" s="12" t="s">
        <v>156</v>
      </c>
      <c r="Q117" s="12">
        <v>10</v>
      </c>
      <c r="R117" s="12" t="s">
        <v>30</v>
      </c>
      <c r="S117" s="12">
        <v>3</v>
      </c>
      <c r="T117" s="12" t="s">
        <v>32</v>
      </c>
      <c r="U117" s="12">
        <v>0</v>
      </c>
      <c r="V117" s="12">
        <v>90</v>
      </c>
      <c r="W117" s="12">
        <v>3</v>
      </c>
      <c r="X117" s="77">
        <v>2</v>
      </c>
      <c r="Y117" s="12">
        <v>0</v>
      </c>
      <c r="Z117" s="77">
        <v>20</v>
      </c>
      <c r="AA117" s="12">
        <v>0</v>
      </c>
      <c r="AB117" s="12" t="s">
        <v>44</v>
      </c>
      <c r="AC117" s="12">
        <v>0</v>
      </c>
      <c r="AD117" s="43">
        <v>92.26</v>
      </c>
      <c r="AE117" s="12">
        <v>0</v>
      </c>
      <c r="AF117" s="113">
        <f>G117+I117+K117+M117+O117+Q117+S117+U117+W117+Y117+AA117+AC117+AE117</f>
        <v>29</v>
      </c>
      <c r="AG117" s="44">
        <f>AH117+AI117</f>
        <v>2472121.9300000002</v>
      </c>
      <c r="AH117" s="14">
        <v>2422679.4900000002</v>
      </c>
      <c r="AI117" s="14">
        <v>49442.44</v>
      </c>
      <c r="AJ117" s="44">
        <f>AK117+AL117</f>
        <v>1489749.02</v>
      </c>
      <c r="AK117" s="14">
        <v>1191799.22</v>
      </c>
      <c r="AL117" s="14">
        <v>297949.8</v>
      </c>
      <c r="AM117" s="14">
        <f>AG117+AJ117</f>
        <v>3961870.95</v>
      </c>
      <c r="AN117" s="14">
        <f>AH117+AK117</f>
        <v>3614478.71</v>
      </c>
      <c r="AO117" s="14">
        <f>AI117+AL117</f>
        <v>347392.24</v>
      </c>
      <c r="AP117" s="45">
        <v>43760.708333333336</v>
      </c>
      <c r="AQ117" s="59">
        <f>AI117/AG117*100</f>
        <v>2.000000056631511</v>
      </c>
      <c r="AR117" s="59">
        <f>AL117/AJ117*100</f>
        <v>19.999999731498399</v>
      </c>
    </row>
    <row r="118" spans="1:44" ht="131.25" x14ac:dyDescent="0.2">
      <c r="A118" s="221">
        <v>114</v>
      </c>
      <c r="B118" s="74" t="s">
        <v>225</v>
      </c>
      <c r="C118" s="54" t="s">
        <v>203</v>
      </c>
      <c r="D118" s="55" t="s">
        <v>226</v>
      </c>
      <c r="E118" s="56">
        <v>43610</v>
      </c>
      <c r="F118" s="54">
        <v>1978</v>
      </c>
      <c r="G118" s="54">
        <v>6</v>
      </c>
      <c r="H118" s="54" t="s">
        <v>29</v>
      </c>
      <c r="I118" s="54">
        <v>0</v>
      </c>
      <c r="J118" s="54" t="s">
        <v>38</v>
      </c>
      <c r="K118" s="54">
        <v>2</v>
      </c>
      <c r="L118" s="54" t="s">
        <v>29</v>
      </c>
      <c r="M118" s="54">
        <v>0</v>
      </c>
      <c r="N118" s="57">
        <v>79</v>
      </c>
      <c r="O118" s="54">
        <v>6</v>
      </c>
      <c r="P118" s="58" t="s">
        <v>210</v>
      </c>
      <c r="Q118" s="54">
        <v>6</v>
      </c>
      <c r="R118" s="54" t="s">
        <v>205</v>
      </c>
      <c r="S118" s="54">
        <v>2</v>
      </c>
      <c r="T118" s="54" t="s">
        <v>36</v>
      </c>
      <c r="U118" s="54">
        <v>0</v>
      </c>
      <c r="V118" s="54">
        <v>61</v>
      </c>
      <c r="W118" s="54">
        <v>3</v>
      </c>
      <c r="X118" s="78">
        <v>3</v>
      </c>
      <c r="Y118" s="54">
        <v>0</v>
      </c>
      <c r="Z118" s="78">
        <v>21</v>
      </c>
      <c r="AA118" s="54">
        <v>1</v>
      </c>
      <c r="AB118" s="54" t="s">
        <v>29</v>
      </c>
      <c r="AC118" s="54">
        <v>0</v>
      </c>
      <c r="AD118" s="59">
        <v>96.7</v>
      </c>
      <c r="AE118" s="60">
        <v>3</v>
      </c>
      <c r="AF118" s="85">
        <f>G118+I118+K118+M118+O118+Q118+S118+U118+W118+Y118+AA118+AC118+AE118</f>
        <v>29</v>
      </c>
      <c r="AG118" s="83">
        <f>AH118+AI118</f>
        <v>945210.89</v>
      </c>
      <c r="AH118" s="96">
        <v>916854.56</v>
      </c>
      <c r="AI118" s="95">
        <v>28356.33</v>
      </c>
      <c r="AJ118" s="83">
        <f>AK118+AL118</f>
        <v>311235.53999999998</v>
      </c>
      <c r="AK118" s="110">
        <v>245876.08</v>
      </c>
      <c r="AL118" s="95">
        <v>65359.46</v>
      </c>
      <c r="AM118" s="95">
        <f>AG118+AJ118</f>
        <v>1256446.43</v>
      </c>
      <c r="AN118" s="95">
        <f>AH118+AK118</f>
        <v>1162730.6400000001</v>
      </c>
      <c r="AO118" s="95">
        <f>AI118+AL118</f>
        <v>93715.790000000008</v>
      </c>
      <c r="AP118" s="61">
        <v>43760.708333333336</v>
      </c>
      <c r="AQ118" s="43">
        <f>AI118/AG118*100</f>
        <v>3.0000003491284364</v>
      </c>
      <c r="AR118" s="43">
        <f>AL118/AJ118*100</f>
        <v>20.999998907579773</v>
      </c>
    </row>
    <row r="119" spans="1:44" ht="110.25" x14ac:dyDescent="0.2">
      <c r="A119" s="220">
        <v>115</v>
      </c>
      <c r="B119" s="74" t="s">
        <v>228</v>
      </c>
      <c r="C119" s="54" t="s">
        <v>203</v>
      </c>
      <c r="D119" s="55" t="s">
        <v>179</v>
      </c>
      <c r="E119" s="56">
        <v>43753</v>
      </c>
      <c r="F119" s="54">
        <v>1960</v>
      </c>
      <c r="G119" s="54">
        <v>6</v>
      </c>
      <c r="H119" s="54" t="s">
        <v>29</v>
      </c>
      <c r="I119" s="54">
        <v>0</v>
      </c>
      <c r="J119" s="54" t="s">
        <v>38</v>
      </c>
      <c r="K119" s="54">
        <v>2</v>
      </c>
      <c r="L119" s="54" t="s">
        <v>29</v>
      </c>
      <c r="M119" s="54">
        <v>0</v>
      </c>
      <c r="N119" s="57">
        <v>74.66</v>
      </c>
      <c r="O119" s="54">
        <v>6</v>
      </c>
      <c r="P119" s="58" t="s">
        <v>210</v>
      </c>
      <c r="Q119" s="54">
        <v>6</v>
      </c>
      <c r="R119" s="54" t="s">
        <v>39</v>
      </c>
      <c r="S119" s="54">
        <v>3</v>
      </c>
      <c r="T119" s="54" t="s">
        <v>36</v>
      </c>
      <c r="U119" s="54">
        <v>0</v>
      </c>
      <c r="V119" s="54">
        <v>24</v>
      </c>
      <c r="W119" s="54">
        <v>2</v>
      </c>
      <c r="X119" s="78">
        <v>3.5</v>
      </c>
      <c r="Y119" s="54">
        <v>3</v>
      </c>
      <c r="Z119" s="78">
        <v>20.5</v>
      </c>
      <c r="AA119" s="54">
        <v>1</v>
      </c>
      <c r="AB119" s="54" t="s">
        <v>29</v>
      </c>
      <c r="AC119" s="54">
        <v>0</v>
      </c>
      <c r="AD119" s="59">
        <v>89.65</v>
      </c>
      <c r="AE119" s="60">
        <v>0</v>
      </c>
      <c r="AF119" s="85">
        <f>G119+I119+K119+M119+O119+Q119+S119+U119+W119+Y119+AA119+AC119+AE119</f>
        <v>29</v>
      </c>
      <c r="AG119" s="83">
        <f>AH119+AI119</f>
        <v>1337713.8500000001</v>
      </c>
      <c r="AH119" s="96">
        <v>1290893.8700000001</v>
      </c>
      <c r="AI119" s="95">
        <v>46819.98</v>
      </c>
      <c r="AJ119" s="83">
        <f>AK119+AL119</f>
        <v>596499.43999999994</v>
      </c>
      <c r="AK119" s="110">
        <v>474217.05</v>
      </c>
      <c r="AL119" s="95">
        <v>122282.39</v>
      </c>
      <c r="AM119" s="95">
        <f>AG119+AJ119</f>
        <v>1934213.29</v>
      </c>
      <c r="AN119" s="95">
        <f>AH119+AK119</f>
        <v>1765110.9200000002</v>
      </c>
      <c r="AO119" s="95">
        <f>AI119+AL119</f>
        <v>169102.37</v>
      </c>
      <c r="AP119" s="61">
        <v>43760.75</v>
      </c>
      <c r="AQ119" s="59">
        <f>AI119/AG119*100</f>
        <v>3.4999996449165862</v>
      </c>
      <c r="AR119" s="59">
        <f>AL119/AJ119*100</f>
        <v>20.500000804694807</v>
      </c>
    </row>
    <row r="120" spans="1:44" ht="131.25" x14ac:dyDescent="0.2">
      <c r="A120" s="221">
        <v>116</v>
      </c>
      <c r="B120" s="74" t="s">
        <v>227</v>
      </c>
      <c r="C120" s="54" t="s">
        <v>203</v>
      </c>
      <c r="D120" s="55" t="s">
        <v>204</v>
      </c>
      <c r="E120" s="56">
        <v>43755</v>
      </c>
      <c r="F120" s="54">
        <v>1989</v>
      </c>
      <c r="G120" s="54">
        <v>5</v>
      </c>
      <c r="H120" s="54" t="s">
        <v>29</v>
      </c>
      <c r="I120" s="54">
        <v>0</v>
      </c>
      <c r="J120" s="54" t="s">
        <v>38</v>
      </c>
      <c r="K120" s="54">
        <v>2</v>
      </c>
      <c r="L120" s="54" t="s">
        <v>29</v>
      </c>
      <c r="M120" s="54">
        <v>0</v>
      </c>
      <c r="N120" s="57">
        <v>72.5</v>
      </c>
      <c r="O120" s="54">
        <v>6</v>
      </c>
      <c r="P120" s="58" t="s">
        <v>181</v>
      </c>
      <c r="Q120" s="54">
        <v>3</v>
      </c>
      <c r="R120" s="54" t="s">
        <v>205</v>
      </c>
      <c r="S120" s="54">
        <v>2</v>
      </c>
      <c r="T120" s="54" t="s">
        <v>36</v>
      </c>
      <c r="U120" s="54">
        <v>0</v>
      </c>
      <c r="V120" s="54">
        <v>270</v>
      </c>
      <c r="W120" s="54">
        <v>7</v>
      </c>
      <c r="X120" s="78">
        <v>3</v>
      </c>
      <c r="Y120" s="54">
        <v>0</v>
      </c>
      <c r="Z120" s="78">
        <v>21</v>
      </c>
      <c r="AA120" s="54">
        <v>1</v>
      </c>
      <c r="AB120" s="54" t="s">
        <v>29</v>
      </c>
      <c r="AC120" s="54">
        <v>0</v>
      </c>
      <c r="AD120" s="59">
        <v>98.7</v>
      </c>
      <c r="AE120" s="60">
        <v>3</v>
      </c>
      <c r="AF120" s="85">
        <f>G120+I120+K120+M120+O120+Q120+S120+U120+W120+Y120+AA120+AC120+AE120</f>
        <v>29</v>
      </c>
      <c r="AG120" s="83">
        <f>AH120+AI120</f>
        <v>6604004.9000000004</v>
      </c>
      <c r="AH120" s="96">
        <v>6405884.75</v>
      </c>
      <c r="AI120" s="95">
        <v>198120.15</v>
      </c>
      <c r="AJ120" s="83">
        <f>AK120+AL120</f>
        <v>2103067.7400000002</v>
      </c>
      <c r="AK120" s="110">
        <v>1661423.51</v>
      </c>
      <c r="AL120" s="95">
        <v>441644.23</v>
      </c>
      <c r="AM120" s="95">
        <f>AG120+AJ120</f>
        <v>8707072.6400000006</v>
      </c>
      <c r="AN120" s="95">
        <f>AH120+AK120</f>
        <v>8067308.2599999998</v>
      </c>
      <c r="AO120" s="95">
        <f>AI120+AL120</f>
        <v>639764.38</v>
      </c>
      <c r="AP120" s="61">
        <v>43760.75</v>
      </c>
      <c r="AQ120" s="59">
        <f>AI120/AG120*100</f>
        <v>3.00000004542698</v>
      </c>
      <c r="AR120" s="59">
        <f>AL120/AJ120*100</f>
        <v>21.00000021872809</v>
      </c>
    </row>
    <row r="121" spans="1:44" ht="168.75" x14ac:dyDescent="0.2">
      <c r="A121" s="220">
        <v>117</v>
      </c>
      <c r="B121" s="71" t="s">
        <v>118</v>
      </c>
      <c r="C121" s="31" t="s">
        <v>42</v>
      </c>
      <c r="D121" s="31" t="s">
        <v>28</v>
      </c>
      <c r="E121" s="36">
        <v>43759</v>
      </c>
      <c r="F121" s="31">
        <v>1966</v>
      </c>
      <c r="G121" s="30">
        <v>6</v>
      </c>
      <c r="H121" s="30"/>
      <c r="I121" s="30"/>
      <c r="J121" s="31" t="s">
        <v>53</v>
      </c>
      <c r="K121" s="31">
        <v>2</v>
      </c>
      <c r="L121" s="30"/>
      <c r="M121" s="30"/>
      <c r="N121" s="33">
        <v>66.989999999999995</v>
      </c>
      <c r="O121" s="30">
        <v>0</v>
      </c>
      <c r="P121" s="31" t="s">
        <v>81</v>
      </c>
      <c r="Q121" s="30">
        <v>8</v>
      </c>
      <c r="R121" s="31" t="s">
        <v>34</v>
      </c>
      <c r="S121" s="31">
        <v>3</v>
      </c>
      <c r="T121" s="30"/>
      <c r="U121" s="30"/>
      <c r="V121" s="31">
        <v>51</v>
      </c>
      <c r="W121" s="31">
        <v>3</v>
      </c>
      <c r="X121" s="76">
        <v>3.5</v>
      </c>
      <c r="Y121" s="31">
        <v>3</v>
      </c>
      <c r="Z121" s="76">
        <v>20.5</v>
      </c>
      <c r="AA121" s="30">
        <v>1</v>
      </c>
      <c r="AB121" s="30"/>
      <c r="AC121" s="30"/>
      <c r="AD121" s="80">
        <v>97.1</v>
      </c>
      <c r="AE121" s="30">
        <v>3</v>
      </c>
      <c r="AF121" s="112">
        <f>G121+I121+K121+M121+O121+Q121+S121+U121+W121+Y121+AA121+AC121+AE121</f>
        <v>29</v>
      </c>
      <c r="AG121" s="87">
        <f>AH121+AI121</f>
        <v>697627.08</v>
      </c>
      <c r="AH121" s="88">
        <v>673210.13</v>
      </c>
      <c r="AI121" s="88">
        <v>24416.95</v>
      </c>
      <c r="AJ121" s="87">
        <f>AK121+AL121</f>
        <v>80735.92</v>
      </c>
      <c r="AK121" s="88">
        <v>64185.06</v>
      </c>
      <c r="AL121" s="88">
        <v>16550.86</v>
      </c>
      <c r="AM121" s="89">
        <f>AG121+AJ121</f>
        <v>778363</v>
      </c>
      <c r="AN121" s="88">
        <f>AH121+AK121</f>
        <v>737395.19</v>
      </c>
      <c r="AO121" s="88">
        <f>AI121+AL121</f>
        <v>40967.81</v>
      </c>
      <c r="AP121" s="143">
        <v>43762.6875</v>
      </c>
      <c r="AQ121" s="59">
        <f>AI121/AG121*100</f>
        <v>3.5000003153547308</v>
      </c>
      <c r="AR121" s="59">
        <f>AL121/AJ121*100</f>
        <v>20.499995541018176</v>
      </c>
    </row>
    <row r="122" spans="1:44" ht="168.75" x14ac:dyDescent="0.2">
      <c r="A122" s="221">
        <v>118</v>
      </c>
      <c r="B122" s="70" t="s">
        <v>280</v>
      </c>
      <c r="C122" s="31" t="s">
        <v>42</v>
      </c>
      <c r="D122" s="35" t="s">
        <v>48</v>
      </c>
      <c r="E122" s="36">
        <v>43759</v>
      </c>
      <c r="F122" s="35">
        <v>2003</v>
      </c>
      <c r="G122" s="30">
        <v>3</v>
      </c>
      <c r="H122" s="30"/>
      <c r="I122" s="30"/>
      <c r="J122" s="31" t="s">
        <v>53</v>
      </c>
      <c r="K122" s="31">
        <v>2</v>
      </c>
      <c r="L122" s="30"/>
      <c r="M122" s="30"/>
      <c r="N122" s="34">
        <v>82.9</v>
      </c>
      <c r="O122" s="30">
        <v>7</v>
      </c>
      <c r="P122" s="31" t="s">
        <v>81</v>
      </c>
      <c r="Q122" s="30">
        <v>4</v>
      </c>
      <c r="R122" s="30"/>
      <c r="S122" s="30"/>
      <c r="T122" s="31" t="s">
        <v>34</v>
      </c>
      <c r="U122" s="31">
        <v>3</v>
      </c>
      <c r="V122" s="30">
        <v>60</v>
      </c>
      <c r="W122" s="30">
        <v>3</v>
      </c>
      <c r="X122" s="76">
        <v>3.5</v>
      </c>
      <c r="Y122" s="31">
        <v>3</v>
      </c>
      <c r="Z122" s="76">
        <v>20.5</v>
      </c>
      <c r="AA122" s="30">
        <v>1</v>
      </c>
      <c r="AB122" s="30"/>
      <c r="AC122" s="30"/>
      <c r="AD122" s="37">
        <v>96.8</v>
      </c>
      <c r="AE122" s="30">
        <v>3</v>
      </c>
      <c r="AF122" s="112">
        <f>G122+I122+K122+M122+O122+Q122+S122+U122+W122+Y122+AA122+AC122+AE122</f>
        <v>29</v>
      </c>
      <c r="AG122" s="87">
        <f>AH122+AI122</f>
        <v>801696.22</v>
      </c>
      <c r="AH122" s="88">
        <v>773636.85</v>
      </c>
      <c r="AI122" s="88">
        <v>28059.37</v>
      </c>
      <c r="AJ122" s="87">
        <f>AK122+AL122</f>
        <v>500667.92</v>
      </c>
      <c r="AK122" s="88">
        <v>398031</v>
      </c>
      <c r="AL122" s="88">
        <v>102636.92</v>
      </c>
      <c r="AM122" s="89">
        <f>AG122+AJ122</f>
        <v>1302364.1399999999</v>
      </c>
      <c r="AN122" s="88">
        <f>AH122+AK122</f>
        <v>1171667.8500000001</v>
      </c>
      <c r="AO122" s="88">
        <f>AI122+AL122</f>
        <v>130696.29</v>
      </c>
      <c r="AP122" s="156">
        <v>43766.458333333336</v>
      </c>
      <c r="AQ122" s="59">
        <f>AI122/AG122*100</f>
        <v>3.5000002868917108</v>
      </c>
      <c r="AR122" s="59">
        <f>AL122/AJ122*100</f>
        <v>20.49999928096052</v>
      </c>
    </row>
    <row r="123" spans="1:44" ht="131.25" x14ac:dyDescent="0.2">
      <c r="A123" s="220">
        <v>119</v>
      </c>
      <c r="B123" s="6" t="s">
        <v>144</v>
      </c>
      <c r="C123" s="7" t="s">
        <v>2</v>
      </c>
      <c r="D123" s="7" t="s">
        <v>28</v>
      </c>
      <c r="E123" s="11">
        <v>43752</v>
      </c>
      <c r="F123" s="7">
        <v>1999</v>
      </c>
      <c r="G123" s="7">
        <v>3</v>
      </c>
      <c r="H123" s="7" t="s">
        <v>44</v>
      </c>
      <c r="I123" s="7">
        <v>0</v>
      </c>
      <c r="J123" s="7" t="s">
        <v>45</v>
      </c>
      <c r="K123" s="7">
        <v>2</v>
      </c>
      <c r="L123" s="7"/>
      <c r="M123" s="7"/>
      <c r="N123" s="38">
        <v>69.489999999999995</v>
      </c>
      <c r="O123" s="7">
        <v>5</v>
      </c>
      <c r="P123" s="7" t="s">
        <v>120</v>
      </c>
      <c r="Q123" s="7">
        <v>1</v>
      </c>
      <c r="R123" s="7" t="s">
        <v>46</v>
      </c>
      <c r="S123" s="7">
        <v>3</v>
      </c>
      <c r="T123" s="7" t="s">
        <v>44</v>
      </c>
      <c r="U123" s="7">
        <v>0</v>
      </c>
      <c r="V123" s="7">
        <v>210</v>
      </c>
      <c r="W123" s="7">
        <v>7</v>
      </c>
      <c r="X123" s="39">
        <v>3.5</v>
      </c>
      <c r="Y123" s="7">
        <v>3</v>
      </c>
      <c r="Z123" s="39">
        <v>20.5</v>
      </c>
      <c r="AA123" s="7">
        <v>1</v>
      </c>
      <c r="AB123" s="7"/>
      <c r="AC123" s="7"/>
      <c r="AD123" s="9">
        <v>99.9</v>
      </c>
      <c r="AE123" s="7">
        <v>3</v>
      </c>
      <c r="AF123" s="111">
        <f>G123+I123+K123+M123+O123+Q123+S123+U123+W123+Y123+AA123+AC123+AE123</f>
        <v>28</v>
      </c>
      <c r="AG123" s="47">
        <f>AH123+AI123</f>
        <v>959600.99</v>
      </c>
      <c r="AH123" s="28">
        <v>926014.96</v>
      </c>
      <c r="AI123" s="104">
        <v>33586.03</v>
      </c>
      <c r="AJ123" s="47">
        <f>AK123+AL123</f>
        <v>2648861.63</v>
      </c>
      <c r="AK123" s="28">
        <v>2105845</v>
      </c>
      <c r="AL123" s="10">
        <v>543016.63</v>
      </c>
      <c r="AM123" s="92">
        <f>AG123+AJ123</f>
        <v>3608462.62</v>
      </c>
      <c r="AN123" s="28">
        <f>AH123+AK123</f>
        <v>3031859.96</v>
      </c>
      <c r="AO123" s="28">
        <f>AI123+AL123</f>
        <v>576602.66</v>
      </c>
      <c r="AP123" s="144">
        <v>43760.385416666664</v>
      </c>
      <c r="AQ123" s="37">
        <f>AI123/AG123*100</f>
        <v>3.499999515423593</v>
      </c>
      <c r="AR123" s="37">
        <f>AL123/AJ123*100</f>
        <v>20.499999843328926</v>
      </c>
    </row>
    <row r="124" spans="1:44" ht="141.75" x14ac:dyDescent="0.2">
      <c r="A124" s="221">
        <v>120</v>
      </c>
      <c r="B124" s="75" t="s">
        <v>229</v>
      </c>
      <c r="C124" s="54" t="s">
        <v>203</v>
      </c>
      <c r="D124" s="55" t="s">
        <v>207</v>
      </c>
      <c r="E124" s="56">
        <v>43759</v>
      </c>
      <c r="F124" s="54">
        <v>1987</v>
      </c>
      <c r="G124" s="54">
        <v>5</v>
      </c>
      <c r="H124" s="54" t="s">
        <v>230</v>
      </c>
      <c r="I124" s="54">
        <v>2</v>
      </c>
      <c r="J124" s="54" t="s">
        <v>38</v>
      </c>
      <c r="K124" s="54">
        <v>2</v>
      </c>
      <c r="L124" s="54" t="s">
        <v>29</v>
      </c>
      <c r="M124" s="54">
        <v>0</v>
      </c>
      <c r="N124" s="57">
        <v>69.5</v>
      </c>
      <c r="O124" s="54">
        <v>5</v>
      </c>
      <c r="P124" s="58" t="s">
        <v>208</v>
      </c>
      <c r="Q124" s="54">
        <v>1</v>
      </c>
      <c r="R124" s="54" t="s">
        <v>39</v>
      </c>
      <c r="S124" s="54">
        <v>3</v>
      </c>
      <c r="T124" s="54" t="s">
        <v>36</v>
      </c>
      <c r="U124" s="54">
        <v>0</v>
      </c>
      <c r="V124" s="54">
        <v>297</v>
      </c>
      <c r="W124" s="54">
        <v>7</v>
      </c>
      <c r="X124" s="78">
        <v>2.1</v>
      </c>
      <c r="Y124" s="54">
        <v>0</v>
      </c>
      <c r="Z124" s="78">
        <v>0</v>
      </c>
      <c r="AA124" s="54">
        <v>0</v>
      </c>
      <c r="AB124" s="54" t="s">
        <v>29</v>
      </c>
      <c r="AC124" s="54">
        <v>0</v>
      </c>
      <c r="AD124" s="59">
        <v>97.2</v>
      </c>
      <c r="AE124" s="60">
        <v>3</v>
      </c>
      <c r="AF124" s="85">
        <f>G124+I124+K124+M124+O124+Q124+S124+U124+W124+Y124+AA124+AC124+AE124</f>
        <v>28</v>
      </c>
      <c r="AG124" s="83">
        <f>AH124+AI124</f>
        <v>645159.37</v>
      </c>
      <c r="AH124" s="96">
        <v>631611.02</v>
      </c>
      <c r="AI124" s="95">
        <v>13548.35</v>
      </c>
      <c r="AJ124" s="83">
        <f>AK124+AL124</f>
        <v>0</v>
      </c>
      <c r="AK124" s="110">
        <v>0</v>
      </c>
      <c r="AL124" s="95">
        <v>0</v>
      </c>
      <c r="AM124" s="95">
        <f>AG124+AJ124</f>
        <v>645159.37</v>
      </c>
      <c r="AN124" s="95">
        <f>AH124+AK124</f>
        <v>631611.02</v>
      </c>
      <c r="AO124" s="95">
        <f>AI124+AL124</f>
        <v>13548.35</v>
      </c>
      <c r="AP124" s="61">
        <v>43760.684027777781</v>
      </c>
      <c r="AQ124" s="59">
        <f>AI124/AG124*100</f>
        <v>2.1000005006514901</v>
      </c>
      <c r="AR124" s="59" t="e">
        <f>AL124/AJ124*100</f>
        <v>#DIV/0!</v>
      </c>
    </row>
    <row r="125" spans="1:44" ht="110.25" x14ac:dyDescent="0.2">
      <c r="A125" s="220">
        <v>121</v>
      </c>
      <c r="B125" s="74" t="s">
        <v>231</v>
      </c>
      <c r="C125" s="54" t="s">
        <v>203</v>
      </c>
      <c r="D125" s="55" t="s">
        <v>232</v>
      </c>
      <c r="E125" s="56">
        <v>43593</v>
      </c>
      <c r="F125" s="54">
        <v>2001</v>
      </c>
      <c r="G125" s="54">
        <v>3</v>
      </c>
      <c r="H125" s="54" t="s">
        <v>29</v>
      </c>
      <c r="I125" s="54">
        <v>0</v>
      </c>
      <c r="J125" s="54" t="s">
        <v>38</v>
      </c>
      <c r="K125" s="54">
        <v>2</v>
      </c>
      <c r="L125" s="54" t="s">
        <v>29</v>
      </c>
      <c r="M125" s="54">
        <v>0</v>
      </c>
      <c r="N125" s="57">
        <v>80.11</v>
      </c>
      <c r="O125" s="54">
        <v>7</v>
      </c>
      <c r="P125" s="58" t="s">
        <v>210</v>
      </c>
      <c r="Q125" s="54">
        <v>3</v>
      </c>
      <c r="R125" s="54" t="s">
        <v>39</v>
      </c>
      <c r="S125" s="54">
        <v>3</v>
      </c>
      <c r="T125" s="54" t="s">
        <v>36</v>
      </c>
      <c r="U125" s="54">
        <v>0</v>
      </c>
      <c r="V125" s="54">
        <v>375</v>
      </c>
      <c r="W125" s="54">
        <v>7</v>
      </c>
      <c r="X125" s="78">
        <v>2</v>
      </c>
      <c r="Y125" s="54">
        <v>0</v>
      </c>
      <c r="Z125" s="78">
        <v>0</v>
      </c>
      <c r="AA125" s="54">
        <v>0</v>
      </c>
      <c r="AB125" s="54" t="s">
        <v>29</v>
      </c>
      <c r="AC125" s="54">
        <v>0</v>
      </c>
      <c r="AD125" s="59">
        <v>97.2</v>
      </c>
      <c r="AE125" s="60">
        <v>3</v>
      </c>
      <c r="AF125" s="85">
        <f>G125+I125+K125+M125+O125+Q125+S125+U125+W125+Y125+AA125+AC125+AE125</f>
        <v>28</v>
      </c>
      <c r="AG125" s="83">
        <f>AH125+AI125</f>
        <v>1858089.78</v>
      </c>
      <c r="AH125" s="96">
        <v>1820927.98</v>
      </c>
      <c r="AI125" s="95">
        <v>37161.800000000003</v>
      </c>
      <c r="AJ125" s="83">
        <f>AK125+AL125</f>
        <v>0</v>
      </c>
      <c r="AK125" s="110">
        <v>0</v>
      </c>
      <c r="AL125" s="95">
        <v>0</v>
      </c>
      <c r="AM125" s="95">
        <f>AG125+AJ125</f>
        <v>1858089.78</v>
      </c>
      <c r="AN125" s="95">
        <f>AH125+AK125</f>
        <v>1820927.98</v>
      </c>
      <c r="AO125" s="95">
        <f>AI125+AL125</f>
        <v>37161.800000000003</v>
      </c>
      <c r="AP125" s="61">
        <v>43760.6875</v>
      </c>
      <c r="AQ125" s="59">
        <f>AI125/AG125*100</f>
        <v>2.000000236802336</v>
      </c>
      <c r="AR125" s="59" t="e">
        <f>AL125/AJ125*100</f>
        <v>#DIV/0!</v>
      </c>
    </row>
    <row r="126" spans="1:44" ht="168.75" x14ac:dyDescent="0.2">
      <c r="A126" s="221">
        <v>122</v>
      </c>
      <c r="B126" s="70" t="s">
        <v>115</v>
      </c>
      <c r="C126" s="31" t="s">
        <v>42</v>
      </c>
      <c r="D126" s="31" t="s">
        <v>28</v>
      </c>
      <c r="E126" s="36">
        <v>43756</v>
      </c>
      <c r="F126" s="35">
        <v>1975</v>
      </c>
      <c r="G126" s="30">
        <v>6</v>
      </c>
      <c r="H126" s="30"/>
      <c r="I126" s="30"/>
      <c r="J126" s="31" t="s">
        <v>53</v>
      </c>
      <c r="K126" s="31">
        <v>2</v>
      </c>
      <c r="L126" s="30"/>
      <c r="M126" s="30"/>
      <c r="N126" s="33">
        <v>67.83</v>
      </c>
      <c r="O126" s="30">
        <v>5</v>
      </c>
      <c r="P126" s="31" t="s">
        <v>81</v>
      </c>
      <c r="Q126" s="30">
        <v>5</v>
      </c>
      <c r="R126" s="31" t="s">
        <v>34</v>
      </c>
      <c r="S126" s="31">
        <v>3</v>
      </c>
      <c r="T126" s="30"/>
      <c r="U126" s="30"/>
      <c r="V126" s="31">
        <v>88</v>
      </c>
      <c r="W126" s="30">
        <v>3</v>
      </c>
      <c r="X126" s="76">
        <v>3.5</v>
      </c>
      <c r="Y126" s="31">
        <v>3</v>
      </c>
      <c r="Z126" s="76">
        <v>20.5</v>
      </c>
      <c r="AA126" s="30">
        <v>1</v>
      </c>
      <c r="AB126" s="30"/>
      <c r="AC126" s="30"/>
      <c r="AD126" s="80">
        <v>95</v>
      </c>
      <c r="AE126" s="30">
        <v>0</v>
      </c>
      <c r="AF126" s="112">
        <f>G126+I126+K126+M126+O126+Q126+S126+U126+W126+Y126+AA126+AC126+AE126</f>
        <v>28</v>
      </c>
      <c r="AG126" s="87">
        <f>AH126+AI126</f>
        <v>1180424.27</v>
      </c>
      <c r="AH126" s="88">
        <v>1139109.42</v>
      </c>
      <c r="AI126" s="88">
        <v>41314.85</v>
      </c>
      <c r="AJ126" s="87">
        <f>AK126+AL126</f>
        <v>1299868.58</v>
      </c>
      <c r="AK126" s="88">
        <v>1033395.52</v>
      </c>
      <c r="AL126" s="88">
        <v>266473.06</v>
      </c>
      <c r="AM126" s="89">
        <f>AG126+AJ126</f>
        <v>2480292.85</v>
      </c>
      <c r="AN126" s="88">
        <f>AH126+AK126</f>
        <v>2172504.94</v>
      </c>
      <c r="AO126" s="88">
        <f>AI126+AL126</f>
        <v>307787.90999999997</v>
      </c>
      <c r="AP126" s="143">
        <v>43762.6875</v>
      </c>
      <c r="AQ126" s="59">
        <f>AI126/AG126*100</f>
        <v>3.5000000465934162</v>
      </c>
      <c r="AR126" s="59">
        <f>AL126/AJ126*100</f>
        <v>20.500000084623938</v>
      </c>
    </row>
    <row r="127" spans="1:44" ht="168.75" x14ac:dyDescent="0.2">
      <c r="A127" s="220">
        <v>123</v>
      </c>
      <c r="B127" s="70" t="s">
        <v>116</v>
      </c>
      <c r="C127" s="31" t="s">
        <v>42</v>
      </c>
      <c r="D127" s="31" t="s">
        <v>28</v>
      </c>
      <c r="E127" s="36">
        <v>43759</v>
      </c>
      <c r="F127" s="35">
        <v>1972</v>
      </c>
      <c r="G127" s="30">
        <v>6</v>
      </c>
      <c r="H127" s="30"/>
      <c r="I127" s="30"/>
      <c r="J127" s="31" t="s">
        <v>53</v>
      </c>
      <c r="K127" s="31">
        <v>2</v>
      </c>
      <c r="L127" s="30"/>
      <c r="M127" s="30"/>
      <c r="N127" s="33">
        <v>67</v>
      </c>
      <c r="O127" s="30">
        <v>5</v>
      </c>
      <c r="P127" s="31" t="s">
        <v>81</v>
      </c>
      <c r="Q127" s="30">
        <v>2</v>
      </c>
      <c r="R127" s="31" t="s">
        <v>34</v>
      </c>
      <c r="S127" s="31">
        <v>3</v>
      </c>
      <c r="T127" s="30"/>
      <c r="U127" s="30"/>
      <c r="V127" s="31">
        <v>60</v>
      </c>
      <c r="W127" s="30">
        <v>3</v>
      </c>
      <c r="X127" s="76">
        <v>3.5</v>
      </c>
      <c r="Y127" s="31">
        <v>3</v>
      </c>
      <c r="Z127" s="76">
        <v>20.5</v>
      </c>
      <c r="AA127" s="30">
        <v>1</v>
      </c>
      <c r="AB127" s="30"/>
      <c r="AC127" s="30"/>
      <c r="AD127" s="80">
        <v>97.2</v>
      </c>
      <c r="AE127" s="30">
        <v>3</v>
      </c>
      <c r="AF127" s="112">
        <f>G127+I127+K127+M127+O127+Q127+S127+U127+W127+Y127+AA127+AC127+AE127</f>
        <v>28</v>
      </c>
      <c r="AG127" s="87">
        <f>AH127+AI127</f>
        <v>1354756.24</v>
      </c>
      <c r="AH127" s="88">
        <v>1307339.77</v>
      </c>
      <c r="AI127" s="88">
        <v>47416.47</v>
      </c>
      <c r="AJ127" s="87">
        <f>AK127+AL127</f>
        <v>886353.3600000001</v>
      </c>
      <c r="AK127" s="88">
        <v>704650.92</v>
      </c>
      <c r="AL127" s="88">
        <v>181702.44</v>
      </c>
      <c r="AM127" s="89">
        <f>AG127+AJ127</f>
        <v>2241109.6</v>
      </c>
      <c r="AN127" s="88">
        <f>AH127+AK127</f>
        <v>2011990.69</v>
      </c>
      <c r="AO127" s="88">
        <f>AI127+AL127</f>
        <v>229118.91</v>
      </c>
      <c r="AP127" s="143">
        <v>43762.6875</v>
      </c>
      <c r="AQ127" s="59">
        <f>AI127/AG127*100</f>
        <v>3.5000001181024274</v>
      </c>
      <c r="AR127" s="59">
        <f>AL127/AJ127*100</f>
        <v>20.50000013538618</v>
      </c>
    </row>
    <row r="128" spans="1:44" ht="409.5" x14ac:dyDescent="0.2">
      <c r="A128" s="221">
        <v>124</v>
      </c>
      <c r="B128" s="16" t="s">
        <v>171</v>
      </c>
      <c r="C128" s="12" t="s">
        <v>0</v>
      </c>
      <c r="D128" s="12" t="s">
        <v>33</v>
      </c>
      <c r="E128" s="15">
        <v>43752</v>
      </c>
      <c r="F128" s="12">
        <v>1987</v>
      </c>
      <c r="G128" s="12">
        <v>5</v>
      </c>
      <c r="H128" s="12" t="s">
        <v>29</v>
      </c>
      <c r="I128" s="12">
        <v>0</v>
      </c>
      <c r="J128" s="12" t="s">
        <v>30</v>
      </c>
      <c r="K128" s="12">
        <v>2</v>
      </c>
      <c r="L128" s="12" t="s">
        <v>30</v>
      </c>
      <c r="M128" s="12">
        <v>0</v>
      </c>
      <c r="N128" s="41">
        <v>58</v>
      </c>
      <c r="O128" s="13">
        <v>0</v>
      </c>
      <c r="P128" s="12" t="s">
        <v>156</v>
      </c>
      <c r="Q128" s="12">
        <v>10</v>
      </c>
      <c r="R128" s="12" t="s">
        <v>30</v>
      </c>
      <c r="S128" s="12">
        <v>3</v>
      </c>
      <c r="T128" s="12" t="s">
        <v>32</v>
      </c>
      <c r="U128" s="12">
        <v>0</v>
      </c>
      <c r="V128" s="12">
        <v>131</v>
      </c>
      <c r="W128" s="12">
        <v>4</v>
      </c>
      <c r="X128" s="77">
        <v>2</v>
      </c>
      <c r="Y128" s="13">
        <v>0</v>
      </c>
      <c r="Z128" s="77">
        <v>0</v>
      </c>
      <c r="AA128" s="12">
        <v>0</v>
      </c>
      <c r="AB128" s="12" t="s">
        <v>44</v>
      </c>
      <c r="AC128" s="13">
        <v>0</v>
      </c>
      <c r="AD128" s="43">
        <v>98</v>
      </c>
      <c r="AE128" s="13">
        <v>3</v>
      </c>
      <c r="AF128" s="113">
        <f>G128+I128+K128+M128+O128+Q128+S128+U128+W128+Y128+AA128+AC128+AE128</f>
        <v>27</v>
      </c>
      <c r="AG128" s="44">
        <f>AH128+AI128</f>
        <v>3341634.38</v>
      </c>
      <c r="AH128" s="14">
        <v>3274801.69</v>
      </c>
      <c r="AI128" s="14">
        <v>66832.69</v>
      </c>
      <c r="AJ128" s="44">
        <f>AK128+AL128</f>
        <v>0</v>
      </c>
      <c r="AK128" s="14">
        <v>0</v>
      </c>
      <c r="AL128" s="14">
        <v>0</v>
      </c>
      <c r="AM128" s="14">
        <f>AG128+AJ128</f>
        <v>3341634.38</v>
      </c>
      <c r="AN128" s="14">
        <f>AH128+AK128</f>
        <v>3274801.69</v>
      </c>
      <c r="AO128" s="14">
        <f>AI128+AL128</f>
        <v>66832.69</v>
      </c>
      <c r="AP128" s="45">
        <v>43760.645833333336</v>
      </c>
      <c r="AQ128" s="59">
        <f>AI128/AG128*100</f>
        <v>2.0000000718211428</v>
      </c>
      <c r="AR128" s="59" t="e">
        <f>AL128/AJ128*100</f>
        <v>#DIV/0!</v>
      </c>
    </row>
    <row r="129" spans="1:44" ht="131.25" x14ac:dyDescent="0.2">
      <c r="A129" s="220">
        <v>125</v>
      </c>
      <c r="B129" s="74" t="s">
        <v>233</v>
      </c>
      <c r="C129" s="54" t="s">
        <v>203</v>
      </c>
      <c r="D129" s="55" t="s">
        <v>234</v>
      </c>
      <c r="E129" s="56">
        <v>43759</v>
      </c>
      <c r="F129" s="54">
        <v>2000</v>
      </c>
      <c r="G129" s="54">
        <v>3</v>
      </c>
      <c r="H129" s="54" t="s">
        <v>29</v>
      </c>
      <c r="I129" s="54">
        <v>0</v>
      </c>
      <c r="J129" s="54" t="s">
        <v>38</v>
      </c>
      <c r="K129" s="54">
        <v>2</v>
      </c>
      <c r="L129" s="54" t="s">
        <v>29</v>
      </c>
      <c r="M129" s="54">
        <v>0</v>
      </c>
      <c r="N129" s="57">
        <v>74.900000000000006</v>
      </c>
      <c r="O129" s="54">
        <v>6</v>
      </c>
      <c r="P129" s="58" t="s">
        <v>181</v>
      </c>
      <c r="Q129" s="54">
        <v>9</v>
      </c>
      <c r="R129" s="54" t="s">
        <v>205</v>
      </c>
      <c r="S129" s="54">
        <v>2</v>
      </c>
      <c r="T129" s="54" t="s">
        <v>36</v>
      </c>
      <c r="U129" s="54">
        <v>0</v>
      </c>
      <c r="V129" s="54">
        <v>178</v>
      </c>
      <c r="W129" s="54">
        <v>5</v>
      </c>
      <c r="X129" s="78">
        <v>2</v>
      </c>
      <c r="Y129" s="54">
        <v>0</v>
      </c>
      <c r="Z129" s="78">
        <v>0</v>
      </c>
      <c r="AA129" s="54">
        <v>0</v>
      </c>
      <c r="AB129" s="54" t="s">
        <v>29</v>
      </c>
      <c r="AC129" s="54">
        <v>0</v>
      </c>
      <c r="AD129" s="59">
        <v>95.1</v>
      </c>
      <c r="AE129" s="60">
        <v>0</v>
      </c>
      <c r="AF129" s="85">
        <f>G129+I129+K129+M129+O129+Q129+S129+U129+W129+Y129+AA129+AC129+AE129</f>
        <v>27</v>
      </c>
      <c r="AG129" s="83">
        <f>AH129+AI129</f>
        <v>1235380.58</v>
      </c>
      <c r="AH129" s="96">
        <v>1210672.97</v>
      </c>
      <c r="AI129" s="95">
        <v>24707.61</v>
      </c>
      <c r="AJ129" s="83">
        <f>AK129+AL129</f>
        <v>0</v>
      </c>
      <c r="AK129" s="110">
        <v>0</v>
      </c>
      <c r="AL129" s="95">
        <v>0</v>
      </c>
      <c r="AM129" s="95">
        <f>AG129+AJ129</f>
        <v>1235380.58</v>
      </c>
      <c r="AN129" s="95">
        <f>AH129+AK129</f>
        <v>1210672.97</v>
      </c>
      <c r="AO129" s="95">
        <f>AI129+AL129</f>
        <v>24707.61</v>
      </c>
      <c r="AP129" s="61">
        <v>43760.663194444445</v>
      </c>
      <c r="AQ129" s="43">
        <f>AI129/AG129*100</f>
        <v>1.9999998704852557</v>
      </c>
      <c r="AR129" s="43" t="e">
        <f>AL129/AJ129*100</f>
        <v>#DIV/0!</v>
      </c>
    </row>
    <row r="130" spans="1:44" ht="110.25" x14ac:dyDescent="0.2">
      <c r="A130" s="221">
        <v>126</v>
      </c>
      <c r="B130" s="74" t="s">
        <v>235</v>
      </c>
      <c r="C130" s="54" t="s">
        <v>203</v>
      </c>
      <c r="D130" s="55" t="s">
        <v>236</v>
      </c>
      <c r="E130" s="56">
        <v>43745</v>
      </c>
      <c r="F130" s="54">
        <v>1995</v>
      </c>
      <c r="G130" s="54">
        <v>3</v>
      </c>
      <c r="H130" s="54" t="s">
        <v>29</v>
      </c>
      <c r="I130" s="54">
        <v>0</v>
      </c>
      <c r="J130" s="54" t="s">
        <v>38</v>
      </c>
      <c r="K130" s="54">
        <v>2</v>
      </c>
      <c r="L130" s="54" t="s">
        <v>29</v>
      </c>
      <c r="M130" s="54">
        <v>0</v>
      </c>
      <c r="N130" s="57">
        <v>64.91</v>
      </c>
      <c r="O130" s="54">
        <v>0</v>
      </c>
      <c r="P130" s="58" t="s">
        <v>210</v>
      </c>
      <c r="Q130" s="54">
        <v>1</v>
      </c>
      <c r="R130" s="54" t="s">
        <v>39</v>
      </c>
      <c r="S130" s="54">
        <v>3</v>
      </c>
      <c r="T130" s="54" t="s">
        <v>36</v>
      </c>
      <c r="U130" s="54">
        <v>0</v>
      </c>
      <c r="V130" s="54">
        <v>269</v>
      </c>
      <c r="W130" s="54">
        <v>7</v>
      </c>
      <c r="X130" s="78">
        <v>6</v>
      </c>
      <c r="Y130" s="54">
        <v>5</v>
      </c>
      <c r="Z130" s="78">
        <v>35</v>
      </c>
      <c r="AA130" s="54">
        <v>3</v>
      </c>
      <c r="AB130" s="54" t="s">
        <v>29</v>
      </c>
      <c r="AC130" s="54">
        <v>0</v>
      </c>
      <c r="AD130" s="59">
        <v>97</v>
      </c>
      <c r="AE130" s="60">
        <v>3</v>
      </c>
      <c r="AF130" s="85">
        <f>G130+I130+K130+M130+O130+Q130+S130+U130+W130+Y130+AA130+AC130+AE130</f>
        <v>27</v>
      </c>
      <c r="AG130" s="83">
        <f>AH130+AI130</f>
        <v>4731093.92</v>
      </c>
      <c r="AH130" s="96">
        <v>4447228.28</v>
      </c>
      <c r="AI130" s="95">
        <v>283865.64</v>
      </c>
      <c r="AJ130" s="83">
        <f>AK130+AL130</f>
        <v>248288.4</v>
      </c>
      <c r="AK130" s="110">
        <v>161387.46</v>
      </c>
      <c r="AL130" s="95">
        <v>86900.94</v>
      </c>
      <c r="AM130" s="95">
        <f>AG130+AJ130</f>
        <v>4979382.32</v>
      </c>
      <c r="AN130" s="95">
        <f>AH130+AK130</f>
        <v>4608615.74</v>
      </c>
      <c r="AO130" s="95">
        <f>AI130+AL130</f>
        <v>370766.58</v>
      </c>
      <c r="AP130" s="61">
        <v>43760.722222222219</v>
      </c>
      <c r="AQ130" s="59">
        <f>AI130/AG130*100</f>
        <v>6.0000001014564521</v>
      </c>
      <c r="AR130" s="59">
        <f>AL130/AJ130*100</f>
        <v>35</v>
      </c>
    </row>
    <row r="131" spans="1:44" ht="131.25" x14ac:dyDescent="0.2">
      <c r="A131" s="220">
        <v>127</v>
      </c>
      <c r="B131" s="74" t="s">
        <v>237</v>
      </c>
      <c r="C131" s="54" t="s">
        <v>203</v>
      </c>
      <c r="D131" s="55" t="s">
        <v>234</v>
      </c>
      <c r="E131" s="56">
        <v>43759</v>
      </c>
      <c r="F131" s="54">
        <v>2004</v>
      </c>
      <c r="G131" s="54">
        <v>1</v>
      </c>
      <c r="H131" s="54" t="s">
        <v>29</v>
      </c>
      <c r="I131" s="54">
        <v>0</v>
      </c>
      <c r="J131" s="54" t="s">
        <v>38</v>
      </c>
      <c r="K131" s="54">
        <v>2</v>
      </c>
      <c r="L131" s="54" t="s">
        <v>29</v>
      </c>
      <c r="M131" s="54">
        <v>0</v>
      </c>
      <c r="N131" s="57">
        <v>75.5</v>
      </c>
      <c r="O131" s="54">
        <v>6</v>
      </c>
      <c r="P131" s="58" t="s">
        <v>181</v>
      </c>
      <c r="Q131" s="54">
        <v>10</v>
      </c>
      <c r="R131" s="54" t="s">
        <v>205</v>
      </c>
      <c r="S131" s="54">
        <v>2</v>
      </c>
      <c r="T131" s="54" t="s">
        <v>36</v>
      </c>
      <c r="U131" s="54">
        <v>0</v>
      </c>
      <c r="V131" s="54">
        <v>78</v>
      </c>
      <c r="W131" s="54">
        <v>3</v>
      </c>
      <c r="X131" s="78">
        <v>2</v>
      </c>
      <c r="Y131" s="54">
        <v>0</v>
      </c>
      <c r="Z131" s="78">
        <v>0</v>
      </c>
      <c r="AA131" s="54">
        <v>0</v>
      </c>
      <c r="AB131" s="54" t="s">
        <v>29</v>
      </c>
      <c r="AC131" s="54">
        <v>0</v>
      </c>
      <c r="AD131" s="59">
        <v>95.3</v>
      </c>
      <c r="AE131" s="60">
        <v>2</v>
      </c>
      <c r="AF131" s="85">
        <f>G131+I131+K131+M131+O131+Q131+S131+U131+W131+Y131+AA131+AC131+AE131</f>
        <v>26</v>
      </c>
      <c r="AG131" s="83">
        <f>AH131+AI131</f>
        <v>1782722.76</v>
      </c>
      <c r="AH131" s="96">
        <v>1747068.3</v>
      </c>
      <c r="AI131" s="95">
        <v>35654.46</v>
      </c>
      <c r="AJ131" s="83">
        <f>AK131+AL131</f>
        <v>0</v>
      </c>
      <c r="AK131" s="110">
        <v>0</v>
      </c>
      <c r="AL131" s="95">
        <v>0</v>
      </c>
      <c r="AM131" s="95">
        <f>AG131+AJ131</f>
        <v>1782722.76</v>
      </c>
      <c r="AN131" s="95">
        <f>AH131+AK131</f>
        <v>1747068.3</v>
      </c>
      <c r="AO131" s="95">
        <f>AI131+AL131</f>
        <v>35654.46</v>
      </c>
      <c r="AP131" s="61">
        <v>43760.645833333336</v>
      </c>
      <c r="AQ131" s="59">
        <f>AI131/AG131*100</f>
        <v>2.0000002692510637</v>
      </c>
      <c r="AR131" s="59" t="e">
        <f>AL131/AJ131*100</f>
        <v>#DIV/0!</v>
      </c>
    </row>
    <row r="132" spans="1:44" ht="131.25" x14ac:dyDescent="0.2">
      <c r="A132" s="221">
        <v>128</v>
      </c>
      <c r="B132" s="74" t="s">
        <v>238</v>
      </c>
      <c r="C132" s="54" t="s">
        <v>203</v>
      </c>
      <c r="D132" s="55" t="s">
        <v>239</v>
      </c>
      <c r="E132" s="56">
        <v>43755</v>
      </c>
      <c r="F132" s="54">
        <v>1991</v>
      </c>
      <c r="G132" s="54">
        <v>5</v>
      </c>
      <c r="H132" s="54" t="s">
        <v>29</v>
      </c>
      <c r="I132" s="54">
        <v>0</v>
      </c>
      <c r="J132" s="54" t="s">
        <v>38</v>
      </c>
      <c r="K132" s="54">
        <v>2</v>
      </c>
      <c r="L132" s="54" t="s">
        <v>29</v>
      </c>
      <c r="M132" s="54">
        <v>0</v>
      </c>
      <c r="N132" s="57">
        <v>67</v>
      </c>
      <c r="O132" s="54">
        <v>5</v>
      </c>
      <c r="P132" s="58" t="s">
        <v>210</v>
      </c>
      <c r="Q132" s="54">
        <v>4</v>
      </c>
      <c r="R132" s="54" t="s">
        <v>205</v>
      </c>
      <c r="S132" s="54">
        <v>2</v>
      </c>
      <c r="T132" s="54" t="s">
        <v>36</v>
      </c>
      <c r="U132" s="54">
        <v>0</v>
      </c>
      <c r="V132" s="54">
        <v>73</v>
      </c>
      <c r="W132" s="54">
        <v>3</v>
      </c>
      <c r="X132" s="78">
        <v>6</v>
      </c>
      <c r="Y132" s="54">
        <v>5</v>
      </c>
      <c r="Z132" s="78">
        <v>0</v>
      </c>
      <c r="AA132" s="54">
        <v>0</v>
      </c>
      <c r="AB132" s="54" t="s">
        <v>29</v>
      </c>
      <c r="AC132" s="54">
        <v>0</v>
      </c>
      <c r="AD132" s="59">
        <v>94</v>
      </c>
      <c r="AE132" s="60">
        <v>0</v>
      </c>
      <c r="AF132" s="85">
        <f>G132+I132+K132+M132+O132+Q132+S132+U132+W132+Y132+AA132+AC132+AE132</f>
        <v>26</v>
      </c>
      <c r="AG132" s="83">
        <f>AH132+AI132</f>
        <v>1262301.6700000002</v>
      </c>
      <c r="AH132" s="96">
        <v>1186563.57</v>
      </c>
      <c r="AI132" s="95">
        <v>75738.100000000006</v>
      </c>
      <c r="AJ132" s="83">
        <f>AK132+AL132</f>
        <v>0</v>
      </c>
      <c r="AK132" s="110">
        <v>0</v>
      </c>
      <c r="AL132" s="95">
        <v>0</v>
      </c>
      <c r="AM132" s="95">
        <f>AG132+AJ132</f>
        <v>1262301.6700000002</v>
      </c>
      <c r="AN132" s="95">
        <f>AH132+AK132</f>
        <v>1186563.57</v>
      </c>
      <c r="AO132" s="95">
        <f>AI132+AL132</f>
        <v>75738.100000000006</v>
      </c>
      <c r="AP132" s="61">
        <v>43760.725694444445</v>
      </c>
      <c r="AQ132" s="59">
        <f>AI132/AG132*100</f>
        <v>5.9999999841559264</v>
      </c>
      <c r="AR132" s="59" t="e">
        <f>AL132/AJ132*100</f>
        <v>#DIV/0!</v>
      </c>
    </row>
    <row r="133" spans="1:44" ht="131.25" x14ac:dyDescent="0.2">
      <c r="A133" s="220">
        <v>129</v>
      </c>
      <c r="B133" s="74" t="s">
        <v>240</v>
      </c>
      <c r="C133" s="54" t="s">
        <v>203</v>
      </c>
      <c r="D133" s="55" t="s">
        <v>241</v>
      </c>
      <c r="E133" s="56">
        <v>43759</v>
      </c>
      <c r="F133" s="54">
        <v>1999</v>
      </c>
      <c r="G133" s="54">
        <v>3</v>
      </c>
      <c r="H133" s="54" t="s">
        <v>29</v>
      </c>
      <c r="I133" s="54">
        <v>0</v>
      </c>
      <c r="J133" s="54" t="s">
        <v>38</v>
      </c>
      <c r="K133" s="54">
        <v>2</v>
      </c>
      <c r="L133" s="54" t="s">
        <v>29</v>
      </c>
      <c r="M133" s="54">
        <v>0</v>
      </c>
      <c r="N133" s="57">
        <v>55.92</v>
      </c>
      <c r="O133" s="54">
        <v>0</v>
      </c>
      <c r="P133" s="58" t="s">
        <v>210</v>
      </c>
      <c r="Q133" s="54">
        <v>5</v>
      </c>
      <c r="R133" s="54" t="s">
        <v>205</v>
      </c>
      <c r="S133" s="54">
        <v>2</v>
      </c>
      <c r="T133" s="54" t="s">
        <v>35</v>
      </c>
      <c r="U133" s="54">
        <v>3</v>
      </c>
      <c r="V133" s="54">
        <v>190</v>
      </c>
      <c r="W133" s="54">
        <v>5</v>
      </c>
      <c r="X133" s="78">
        <v>4</v>
      </c>
      <c r="Y133" s="54">
        <v>3</v>
      </c>
      <c r="Z133" s="78">
        <v>20</v>
      </c>
      <c r="AA133" s="54">
        <v>0</v>
      </c>
      <c r="AB133" s="54" t="s">
        <v>29</v>
      </c>
      <c r="AC133" s="54">
        <v>0</v>
      </c>
      <c r="AD133" s="59">
        <v>98.5</v>
      </c>
      <c r="AE133" s="60">
        <v>3</v>
      </c>
      <c r="AF133" s="85">
        <f>G133+I133+K133+M133+O133+Q133+S133+U133+W133+Y133+AA133+AC133+AE133</f>
        <v>26</v>
      </c>
      <c r="AG133" s="83">
        <f>AH133+AI133</f>
        <v>3092273.1500000004</v>
      </c>
      <c r="AH133" s="96">
        <v>2968582.22</v>
      </c>
      <c r="AI133" s="95">
        <v>123690.93</v>
      </c>
      <c r="AJ133" s="83">
        <f>AK133+AL133</f>
        <v>638444.35</v>
      </c>
      <c r="AK133" s="110">
        <v>510755.48</v>
      </c>
      <c r="AL133" s="95">
        <v>127688.87</v>
      </c>
      <c r="AM133" s="95">
        <f>AG133+AJ133</f>
        <v>3730717.5000000005</v>
      </c>
      <c r="AN133" s="95">
        <f>AH133+AK133</f>
        <v>3479337.7</v>
      </c>
      <c r="AO133" s="95">
        <f>AI133+AL133</f>
        <v>251379.8</v>
      </c>
      <c r="AP133" s="61">
        <v>43760.739583333336</v>
      </c>
      <c r="AQ133" s="59">
        <f>AI133/AG133*100</f>
        <v>4.0000001293546781</v>
      </c>
      <c r="AR133" s="59">
        <f>AL133/AJ133*100</f>
        <v>20</v>
      </c>
    </row>
    <row r="134" spans="1:44" ht="131.25" x14ac:dyDescent="0.2">
      <c r="A134" s="221">
        <v>130</v>
      </c>
      <c r="B134" s="74" t="s">
        <v>246</v>
      </c>
      <c r="C134" s="54" t="s">
        <v>203</v>
      </c>
      <c r="D134" s="55" t="s">
        <v>234</v>
      </c>
      <c r="E134" s="56">
        <v>43759</v>
      </c>
      <c r="F134" s="54">
        <v>2001</v>
      </c>
      <c r="G134" s="54">
        <v>3</v>
      </c>
      <c r="H134" s="54" t="s">
        <v>29</v>
      </c>
      <c r="I134" s="54">
        <v>0</v>
      </c>
      <c r="J134" s="54" t="s">
        <v>38</v>
      </c>
      <c r="K134" s="54">
        <v>2</v>
      </c>
      <c r="L134" s="54" t="s">
        <v>29</v>
      </c>
      <c r="M134" s="54">
        <v>0</v>
      </c>
      <c r="N134" s="57">
        <v>72.2</v>
      </c>
      <c r="O134" s="54">
        <v>6</v>
      </c>
      <c r="P134" s="58" t="s">
        <v>181</v>
      </c>
      <c r="Q134" s="54">
        <v>2</v>
      </c>
      <c r="R134" s="54" t="s">
        <v>205</v>
      </c>
      <c r="S134" s="54">
        <v>2</v>
      </c>
      <c r="T134" s="54" t="s">
        <v>36</v>
      </c>
      <c r="U134" s="54">
        <v>0</v>
      </c>
      <c r="V134" s="54">
        <v>439</v>
      </c>
      <c r="W134" s="54">
        <v>7</v>
      </c>
      <c r="X134" s="78">
        <v>2</v>
      </c>
      <c r="Y134" s="54">
        <v>0</v>
      </c>
      <c r="Z134" s="78">
        <v>0</v>
      </c>
      <c r="AA134" s="54">
        <v>0</v>
      </c>
      <c r="AB134" s="54" t="s">
        <v>29</v>
      </c>
      <c r="AC134" s="54">
        <v>0</v>
      </c>
      <c r="AD134" s="59">
        <v>96.1</v>
      </c>
      <c r="AE134" s="60">
        <v>3</v>
      </c>
      <c r="AF134" s="85">
        <f>G134+I134+K134+M134+O134+Q134+S134+U134+W134+Y134+AA134+AC134+AE134</f>
        <v>25</v>
      </c>
      <c r="AG134" s="83">
        <f>AH134+AI134</f>
        <v>2084557.13</v>
      </c>
      <c r="AH134" s="96">
        <v>2042865.99</v>
      </c>
      <c r="AI134" s="95">
        <v>41691.14</v>
      </c>
      <c r="AJ134" s="83">
        <f>AK134+AL134</f>
        <v>0</v>
      </c>
      <c r="AK134" s="110">
        <v>0</v>
      </c>
      <c r="AL134" s="95">
        <v>0</v>
      </c>
      <c r="AM134" s="95">
        <f>AG134+AJ134</f>
        <v>2084557.13</v>
      </c>
      <c r="AN134" s="95">
        <f>AH134+AK134</f>
        <v>2042865.99</v>
      </c>
      <c r="AO134" s="95">
        <f>AI134+AL134</f>
        <v>41691.14</v>
      </c>
      <c r="AP134" s="61">
        <v>43760.65625</v>
      </c>
      <c r="AQ134" s="59">
        <f>AI134/AG134*100</f>
        <v>1.9999998752732673</v>
      </c>
      <c r="AR134" s="59" t="e">
        <f>AL134/AJ134*100</f>
        <v>#DIV/0!</v>
      </c>
    </row>
    <row r="135" spans="1:44" ht="131.25" x14ac:dyDescent="0.2">
      <c r="A135" s="220">
        <v>131</v>
      </c>
      <c r="B135" s="74" t="s">
        <v>244</v>
      </c>
      <c r="C135" s="54" t="s">
        <v>203</v>
      </c>
      <c r="D135" s="55" t="s">
        <v>245</v>
      </c>
      <c r="E135" s="56">
        <v>43729</v>
      </c>
      <c r="F135" s="54">
        <v>1997</v>
      </c>
      <c r="G135" s="54">
        <v>3</v>
      </c>
      <c r="H135" s="54" t="s">
        <v>29</v>
      </c>
      <c r="I135" s="54">
        <v>0</v>
      </c>
      <c r="J135" s="54" t="s">
        <v>38</v>
      </c>
      <c r="K135" s="54">
        <v>2</v>
      </c>
      <c r="L135" s="54" t="s">
        <v>29</v>
      </c>
      <c r="M135" s="54">
        <v>0</v>
      </c>
      <c r="N135" s="57">
        <v>67.959999999999994</v>
      </c>
      <c r="O135" s="54">
        <v>5</v>
      </c>
      <c r="P135" s="58" t="s">
        <v>210</v>
      </c>
      <c r="Q135" s="54">
        <v>4</v>
      </c>
      <c r="R135" s="54" t="s">
        <v>205</v>
      </c>
      <c r="S135" s="54">
        <v>2</v>
      </c>
      <c r="T135" s="54" t="s">
        <v>35</v>
      </c>
      <c r="U135" s="54">
        <v>3</v>
      </c>
      <c r="V135" s="54">
        <v>60</v>
      </c>
      <c r="W135" s="54">
        <v>3</v>
      </c>
      <c r="X135" s="78">
        <v>5</v>
      </c>
      <c r="Y135" s="54">
        <v>3</v>
      </c>
      <c r="Z135" s="78">
        <v>0</v>
      </c>
      <c r="AA135" s="54">
        <v>0</v>
      </c>
      <c r="AB135" s="54" t="s">
        <v>29</v>
      </c>
      <c r="AC135" s="54">
        <v>0</v>
      </c>
      <c r="AD135" s="59">
        <v>88</v>
      </c>
      <c r="AE135" s="60">
        <v>0</v>
      </c>
      <c r="AF135" s="85">
        <f>G135+I135+K135+M135+O135+Q135+S135+U135+W135+Y135+AA135+AC135+AE135</f>
        <v>25</v>
      </c>
      <c r="AG135" s="83">
        <f>AH135+AI135</f>
        <v>766599.79</v>
      </c>
      <c r="AH135" s="96">
        <v>728269.8</v>
      </c>
      <c r="AI135" s="95">
        <v>38329.99</v>
      </c>
      <c r="AJ135" s="83">
        <f>AK135+AL135</f>
        <v>0</v>
      </c>
      <c r="AK135" s="110">
        <v>0</v>
      </c>
      <c r="AL135" s="95">
        <v>0</v>
      </c>
      <c r="AM135" s="95">
        <f>AG135+AJ135</f>
        <v>766599.79</v>
      </c>
      <c r="AN135" s="95">
        <f>AH135+AK135</f>
        <v>728269.8</v>
      </c>
      <c r="AO135" s="95">
        <f>AI135+AL135</f>
        <v>38329.99</v>
      </c>
      <c r="AP135" s="61">
        <v>43760.697916666664</v>
      </c>
      <c r="AQ135" s="59">
        <f>AI135/AG135*100</f>
        <v>5.0000000652230803</v>
      </c>
      <c r="AR135" s="59" t="e">
        <f>AL135/AJ135*100</f>
        <v>#DIV/0!</v>
      </c>
    </row>
    <row r="136" spans="1:44" ht="131.25" x14ac:dyDescent="0.2">
      <c r="A136" s="221">
        <v>132</v>
      </c>
      <c r="B136" s="74" t="s">
        <v>242</v>
      </c>
      <c r="C136" s="54" t="s">
        <v>203</v>
      </c>
      <c r="D136" s="55" t="s">
        <v>226</v>
      </c>
      <c r="E136" s="56">
        <v>43393</v>
      </c>
      <c r="F136" s="54">
        <v>1967</v>
      </c>
      <c r="G136" s="54">
        <v>6</v>
      </c>
      <c r="H136" s="54" t="s">
        <v>29</v>
      </c>
      <c r="I136" s="54">
        <v>0</v>
      </c>
      <c r="J136" s="54" t="s">
        <v>38</v>
      </c>
      <c r="K136" s="54">
        <v>2</v>
      </c>
      <c r="L136" s="54" t="s">
        <v>29</v>
      </c>
      <c r="M136" s="54">
        <v>0</v>
      </c>
      <c r="N136" s="57">
        <v>59.46</v>
      </c>
      <c r="O136" s="54">
        <v>0</v>
      </c>
      <c r="P136" s="58" t="s">
        <v>210</v>
      </c>
      <c r="Q136" s="54">
        <v>10</v>
      </c>
      <c r="R136" s="54" t="s">
        <v>205</v>
      </c>
      <c r="S136" s="54">
        <v>2</v>
      </c>
      <c r="T136" s="54" t="s">
        <v>36</v>
      </c>
      <c r="U136" s="54">
        <v>0</v>
      </c>
      <c r="V136" s="54">
        <v>119</v>
      </c>
      <c r="W136" s="54">
        <v>4</v>
      </c>
      <c r="X136" s="78">
        <v>3</v>
      </c>
      <c r="Y136" s="54">
        <v>0</v>
      </c>
      <c r="Z136" s="78">
        <v>21</v>
      </c>
      <c r="AA136" s="54">
        <v>1</v>
      </c>
      <c r="AB136" s="54" t="s">
        <v>29</v>
      </c>
      <c r="AC136" s="54">
        <v>0</v>
      </c>
      <c r="AD136" s="59">
        <v>86.2</v>
      </c>
      <c r="AE136" s="60">
        <v>0</v>
      </c>
      <c r="AF136" s="85">
        <f>G136+I136+K136+M136+O136+Q136+S136+U136+W136+Y136+AA136+AC136+AE136</f>
        <v>25</v>
      </c>
      <c r="AG136" s="83">
        <f>AH136+AI136</f>
        <v>1232721.71</v>
      </c>
      <c r="AH136" s="96">
        <v>1195740.06</v>
      </c>
      <c r="AI136" s="95">
        <v>36981.65</v>
      </c>
      <c r="AJ136" s="83">
        <f>AK136+AL136</f>
        <v>769656.87999999989</v>
      </c>
      <c r="AK136" s="110">
        <v>608028.93999999994</v>
      </c>
      <c r="AL136" s="95">
        <v>161627.94</v>
      </c>
      <c r="AM136" s="95">
        <f>AG136+AJ136</f>
        <v>2002378.5899999999</v>
      </c>
      <c r="AN136" s="95">
        <f>AH136+AK136</f>
        <v>1803769</v>
      </c>
      <c r="AO136" s="95">
        <f>AI136+AL136</f>
        <v>198609.59</v>
      </c>
      <c r="AP136" s="61">
        <v>43760.711805555555</v>
      </c>
      <c r="AQ136" s="59">
        <f>AI136/AG136*100</f>
        <v>2.9999998945422974</v>
      </c>
      <c r="AR136" s="59">
        <f>AL136/AJ136*100</f>
        <v>20.999999376345475</v>
      </c>
    </row>
    <row r="137" spans="1:44" ht="131.25" x14ac:dyDescent="0.2">
      <c r="A137" s="220">
        <v>133</v>
      </c>
      <c r="B137" s="74" t="s">
        <v>243</v>
      </c>
      <c r="C137" s="54" t="s">
        <v>203</v>
      </c>
      <c r="D137" s="55" t="s">
        <v>204</v>
      </c>
      <c r="E137" s="56">
        <v>43755</v>
      </c>
      <c r="F137" s="54">
        <v>1989</v>
      </c>
      <c r="G137" s="54">
        <v>5</v>
      </c>
      <c r="H137" s="54" t="s">
        <v>29</v>
      </c>
      <c r="I137" s="54">
        <v>0</v>
      </c>
      <c r="J137" s="54" t="s">
        <v>38</v>
      </c>
      <c r="K137" s="54">
        <v>2</v>
      </c>
      <c r="L137" s="54" t="s">
        <v>29</v>
      </c>
      <c r="M137" s="54">
        <v>0</v>
      </c>
      <c r="N137" s="57">
        <v>79.400000000000006</v>
      </c>
      <c r="O137" s="54">
        <v>6</v>
      </c>
      <c r="P137" s="58" t="s">
        <v>181</v>
      </c>
      <c r="Q137" s="54">
        <v>1</v>
      </c>
      <c r="R137" s="54" t="s">
        <v>205</v>
      </c>
      <c r="S137" s="54">
        <v>2</v>
      </c>
      <c r="T137" s="54" t="s">
        <v>36</v>
      </c>
      <c r="U137" s="54">
        <v>0</v>
      </c>
      <c r="V137" s="54">
        <v>180</v>
      </c>
      <c r="W137" s="54">
        <v>5</v>
      </c>
      <c r="X137" s="78">
        <v>3</v>
      </c>
      <c r="Y137" s="54">
        <v>0</v>
      </c>
      <c r="Z137" s="78">
        <v>21</v>
      </c>
      <c r="AA137" s="54">
        <v>1</v>
      </c>
      <c r="AB137" s="54" t="s">
        <v>29</v>
      </c>
      <c r="AC137" s="54">
        <v>0</v>
      </c>
      <c r="AD137" s="59">
        <v>98.8</v>
      </c>
      <c r="AE137" s="60">
        <v>3</v>
      </c>
      <c r="AF137" s="85">
        <f>G137+I137+K137+M137+O137+Q137+S137+U137+W137+Y137+AA137+AC137+AE137</f>
        <v>25</v>
      </c>
      <c r="AG137" s="83">
        <f>AH137+AI137</f>
        <v>3112916.6</v>
      </c>
      <c r="AH137" s="96">
        <v>3019529.1</v>
      </c>
      <c r="AI137" s="95">
        <v>93387.5</v>
      </c>
      <c r="AJ137" s="83">
        <f>AK137+AL137</f>
        <v>2855670.3600000003</v>
      </c>
      <c r="AK137" s="110">
        <v>2255979.58</v>
      </c>
      <c r="AL137" s="95">
        <v>599690.78</v>
      </c>
      <c r="AM137" s="95">
        <f>AG137+AJ137</f>
        <v>5968586.9600000009</v>
      </c>
      <c r="AN137" s="95">
        <f>AH137+AK137</f>
        <v>5275508.68</v>
      </c>
      <c r="AO137" s="95">
        <f>AI137+AL137</f>
        <v>693078.28</v>
      </c>
      <c r="AP137" s="61">
        <v>43760.75</v>
      </c>
      <c r="AQ137" s="59">
        <f>AI137/AG137*100</f>
        <v>3.0000000642484288</v>
      </c>
      <c r="AR137" s="59">
        <f>AL137/AJ137*100</f>
        <v>21.000000154079405</v>
      </c>
    </row>
    <row r="138" spans="1:44" ht="131.25" x14ac:dyDescent="0.2">
      <c r="A138" s="221">
        <v>134</v>
      </c>
      <c r="B138" s="74" t="s">
        <v>247</v>
      </c>
      <c r="C138" s="54" t="s">
        <v>203</v>
      </c>
      <c r="D138" s="55" t="s">
        <v>245</v>
      </c>
      <c r="E138" s="56">
        <v>43729</v>
      </c>
      <c r="F138" s="54">
        <v>2000</v>
      </c>
      <c r="G138" s="54">
        <v>3</v>
      </c>
      <c r="H138" s="54" t="s">
        <v>29</v>
      </c>
      <c r="I138" s="54">
        <v>0</v>
      </c>
      <c r="J138" s="54" t="s">
        <v>38</v>
      </c>
      <c r="K138" s="54">
        <v>2</v>
      </c>
      <c r="L138" s="54" t="s">
        <v>29</v>
      </c>
      <c r="M138" s="54">
        <v>0</v>
      </c>
      <c r="N138" s="57">
        <v>67.39</v>
      </c>
      <c r="O138" s="54">
        <v>5</v>
      </c>
      <c r="P138" s="58" t="s">
        <v>210</v>
      </c>
      <c r="Q138" s="54">
        <v>2</v>
      </c>
      <c r="R138" s="54" t="s">
        <v>205</v>
      </c>
      <c r="S138" s="54">
        <v>2</v>
      </c>
      <c r="T138" s="54" t="s">
        <v>35</v>
      </c>
      <c r="U138" s="54">
        <v>3</v>
      </c>
      <c r="V138" s="54">
        <v>108</v>
      </c>
      <c r="W138" s="54">
        <v>4</v>
      </c>
      <c r="X138" s="78">
        <v>5</v>
      </c>
      <c r="Y138" s="54">
        <v>3</v>
      </c>
      <c r="Z138" s="78">
        <v>0</v>
      </c>
      <c r="AA138" s="54">
        <v>0</v>
      </c>
      <c r="AB138" s="54" t="s">
        <v>29</v>
      </c>
      <c r="AC138" s="54">
        <v>0</v>
      </c>
      <c r="AD138" s="59">
        <v>90</v>
      </c>
      <c r="AE138" s="60">
        <v>0</v>
      </c>
      <c r="AF138" s="85">
        <f>G138+I138+K138+M138+O138+Q138+S138+U138+W138+Y138+AA138+AC138+AE138</f>
        <v>24</v>
      </c>
      <c r="AG138" s="83">
        <f>AH138+AI138</f>
        <v>1010935.87</v>
      </c>
      <c r="AH138" s="96">
        <v>960389.08</v>
      </c>
      <c r="AI138" s="95">
        <v>50546.79</v>
      </c>
      <c r="AJ138" s="83">
        <f>AK138+AL138</f>
        <v>0</v>
      </c>
      <c r="AK138" s="110">
        <v>0</v>
      </c>
      <c r="AL138" s="95">
        <v>0</v>
      </c>
      <c r="AM138" s="95">
        <f>AG138+AJ138</f>
        <v>1010935.87</v>
      </c>
      <c r="AN138" s="95">
        <f>AH138+AK138</f>
        <v>960389.08</v>
      </c>
      <c r="AO138" s="95">
        <f>AI138+AL138</f>
        <v>50546.79</v>
      </c>
      <c r="AP138" s="61">
        <v>43760.694444444445</v>
      </c>
      <c r="AQ138" s="59">
        <f>AI138/AG138*100</f>
        <v>4.9999996537861495</v>
      </c>
      <c r="AR138" s="59" t="e">
        <f>AL138/AJ138*100</f>
        <v>#DIV/0!</v>
      </c>
    </row>
    <row r="139" spans="1:44" ht="131.25" x14ac:dyDescent="0.2">
      <c r="A139" s="220">
        <v>135</v>
      </c>
      <c r="B139" s="74" t="s">
        <v>248</v>
      </c>
      <c r="C139" s="54" t="s">
        <v>203</v>
      </c>
      <c r="D139" s="55" t="s">
        <v>245</v>
      </c>
      <c r="E139" s="56">
        <v>43729</v>
      </c>
      <c r="F139" s="54">
        <v>1996</v>
      </c>
      <c r="G139" s="54">
        <v>3</v>
      </c>
      <c r="H139" s="54" t="s">
        <v>29</v>
      </c>
      <c r="I139" s="54">
        <v>0</v>
      </c>
      <c r="J139" s="54" t="s">
        <v>38</v>
      </c>
      <c r="K139" s="54">
        <v>2</v>
      </c>
      <c r="L139" s="54" t="s">
        <v>29</v>
      </c>
      <c r="M139" s="54">
        <v>0</v>
      </c>
      <c r="N139" s="57">
        <v>67.239999999999995</v>
      </c>
      <c r="O139" s="54">
        <v>5</v>
      </c>
      <c r="P139" s="58" t="s">
        <v>210</v>
      </c>
      <c r="Q139" s="54">
        <v>1</v>
      </c>
      <c r="R139" s="54" t="s">
        <v>205</v>
      </c>
      <c r="S139" s="54">
        <v>2</v>
      </c>
      <c r="T139" s="54" t="s">
        <v>35</v>
      </c>
      <c r="U139" s="54">
        <v>3</v>
      </c>
      <c r="V139" s="54">
        <v>170</v>
      </c>
      <c r="W139" s="54">
        <v>5</v>
      </c>
      <c r="X139" s="78">
        <v>5</v>
      </c>
      <c r="Y139" s="54">
        <v>3</v>
      </c>
      <c r="Z139" s="78">
        <v>0</v>
      </c>
      <c r="AA139" s="54">
        <v>0</v>
      </c>
      <c r="AB139" s="54" t="s">
        <v>29</v>
      </c>
      <c r="AC139" s="54">
        <v>0</v>
      </c>
      <c r="AD139" s="59">
        <v>91</v>
      </c>
      <c r="AE139" s="60">
        <v>0</v>
      </c>
      <c r="AF139" s="85">
        <f>G139+I139+K139+M139+O139+Q139+S139+U139+W139+Y139+AA139+AC139+AE139</f>
        <v>24</v>
      </c>
      <c r="AG139" s="83">
        <f>AH139+AI139</f>
        <v>1380716.4000000001</v>
      </c>
      <c r="AH139" s="96">
        <v>1311680.58</v>
      </c>
      <c r="AI139" s="95">
        <v>69035.820000000007</v>
      </c>
      <c r="AJ139" s="83">
        <f>AK139+AL139</f>
        <v>0</v>
      </c>
      <c r="AK139" s="110">
        <v>0</v>
      </c>
      <c r="AL139" s="95">
        <v>0</v>
      </c>
      <c r="AM139" s="95">
        <f>AG139+AJ139</f>
        <v>1380716.4000000001</v>
      </c>
      <c r="AN139" s="95">
        <f>AH139+AK139</f>
        <v>1311680.58</v>
      </c>
      <c r="AO139" s="95">
        <f>AI139+AL139</f>
        <v>69035.820000000007</v>
      </c>
      <c r="AP139" s="105">
        <v>43760.701388888891</v>
      </c>
      <c r="AQ139" s="59">
        <f>AI139/AG139*100</f>
        <v>5</v>
      </c>
      <c r="AR139" s="59" t="e">
        <f>AL139/AJ139*100</f>
        <v>#DIV/0!</v>
      </c>
    </row>
    <row r="140" spans="1:44" ht="131.25" x14ac:dyDescent="0.2">
      <c r="A140" s="221">
        <v>136</v>
      </c>
      <c r="B140" s="74" t="s">
        <v>249</v>
      </c>
      <c r="C140" s="54" t="s">
        <v>203</v>
      </c>
      <c r="D140" s="55" t="s">
        <v>250</v>
      </c>
      <c r="E140" s="56">
        <v>43756</v>
      </c>
      <c r="F140" s="54">
        <v>1996</v>
      </c>
      <c r="G140" s="54">
        <v>3</v>
      </c>
      <c r="H140" s="54" t="s">
        <v>29</v>
      </c>
      <c r="I140" s="54">
        <v>0</v>
      </c>
      <c r="J140" s="54" t="s">
        <v>38</v>
      </c>
      <c r="K140" s="54">
        <v>2</v>
      </c>
      <c r="L140" s="54" t="s">
        <v>29</v>
      </c>
      <c r="M140" s="54">
        <v>0</v>
      </c>
      <c r="N140" s="57">
        <v>53.18</v>
      </c>
      <c r="O140" s="54">
        <v>0</v>
      </c>
      <c r="P140" s="58" t="s">
        <v>181</v>
      </c>
      <c r="Q140" s="54">
        <v>5</v>
      </c>
      <c r="R140" s="54" t="s">
        <v>205</v>
      </c>
      <c r="S140" s="54">
        <v>2</v>
      </c>
      <c r="T140" s="54" t="s">
        <v>35</v>
      </c>
      <c r="U140" s="54">
        <v>3</v>
      </c>
      <c r="V140" s="54">
        <v>67</v>
      </c>
      <c r="W140" s="54">
        <v>3</v>
      </c>
      <c r="X140" s="78">
        <v>5</v>
      </c>
      <c r="Y140" s="54">
        <v>3</v>
      </c>
      <c r="Z140" s="78">
        <v>0</v>
      </c>
      <c r="AA140" s="54">
        <v>0</v>
      </c>
      <c r="AB140" s="54" t="s">
        <v>29</v>
      </c>
      <c r="AC140" s="54">
        <v>0</v>
      </c>
      <c r="AD140" s="59">
        <v>96</v>
      </c>
      <c r="AE140" s="60">
        <v>3</v>
      </c>
      <c r="AF140" s="85">
        <f>G140+I140+K140+M140+O140+Q140+S140+U140+W140+Y140+AA140+AC140+AE140</f>
        <v>24</v>
      </c>
      <c r="AG140" s="83">
        <f>AH140+AI140</f>
        <v>629486.9</v>
      </c>
      <c r="AH140" s="96">
        <v>598012.56000000006</v>
      </c>
      <c r="AI140" s="95">
        <v>31474.34</v>
      </c>
      <c r="AJ140" s="83">
        <f>AK140+AL140</f>
        <v>0</v>
      </c>
      <c r="AK140" s="110">
        <v>0</v>
      </c>
      <c r="AL140" s="95">
        <v>0</v>
      </c>
      <c r="AM140" s="95">
        <f>AG140+AJ140</f>
        <v>629486.9</v>
      </c>
      <c r="AN140" s="95">
        <f>AH140+AK140</f>
        <v>598012.56000000006</v>
      </c>
      <c r="AO140" s="95">
        <f>AI140+AL140</f>
        <v>31474.34</v>
      </c>
      <c r="AP140" s="105">
        <v>43760.71875</v>
      </c>
      <c r="AQ140" s="59">
        <f>AI140/AG140*100</f>
        <v>4.9999992057022951</v>
      </c>
      <c r="AR140" s="59" t="e">
        <f>AL140/AJ140*100</f>
        <v>#DIV/0!</v>
      </c>
    </row>
    <row r="141" spans="1:44" ht="131.25" x14ac:dyDescent="0.2">
      <c r="A141" s="220">
        <v>137</v>
      </c>
      <c r="B141" s="74" t="s">
        <v>251</v>
      </c>
      <c r="C141" s="54" t="s">
        <v>203</v>
      </c>
      <c r="D141" s="55" t="s">
        <v>252</v>
      </c>
      <c r="E141" s="56">
        <v>43759</v>
      </c>
      <c r="F141" s="54">
        <v>1998</v>
      </c>
      <c r="G141" s="54">
        <v>3</v>
      </c>
      <c r="H141" s="54" t="s">
        <v>29</v>
      </c>
      <c r="I141" s="54">
        <v>0</v>
      </c>
      <c r="J141" s="54" t="s">
        <v>38</v>
      </c>
      <c r="K141" s="54">
        <v>2</v>
      </c>
      <c r="L141" s="54" t="s">
        <v>29</v>
      </c>
      <c r="M141" s="54">
        <v>0</v>
      </c>
      <c r="N141" s="57">
        <v>51.4</v>
      </c>
      <c r="O141" s="54">
        <v>0</v>
      </c>
      <c r="P141" s="58" t="s">
        <v>181</v>
      </c>
      <c r="Q141" s="54">
        <v>10</v>
      </c>
      <c r="R141" s="54" t="s">
        <v>205</v>
      </c>
      <c r="S141" s="54">
        <v>2</v>
      </c>
      <c r="T141" s="54" t="s">
        <v>35</v>
      </c>
      <c r="U141" s="54">
        <v>3</v>
      </c>
      <c r="V141" s="54">
        <v>144</v>
      </c>
      <c r="W141" s="54">
        <v>4</v>
      </c>
      <c r="X141" s="78">
        <v>2.5</v>
      </c>
      <c r="Y141" s="54">
        <v>0</v>
      </c>
      <c r="Z141" s="78">
        <v>0</v>
      </c>
      <c r="AA141" s="54">
        <v>0</v>
      </c>
      <c r="AB141" s="54" t="s">
        <v>29</v>
      </c>
      <c r="AC141" s="54">
        <v>0</v>
      </c>
      <c r="AD141" s="59">
        <v>81</v>
      </c>
      <c r="AE141" s="60">
        <v>0</v>
      </c>
      <c r="AF141" s="85">
        <f>G141+I141+K141+M141+O141+Q141+S141+U141+W141+Y141+AA141+AC141+AE141</f>
        <v>24</v>
      </c>
      <c r="AG141" s="83">
        <f>AH141+AI141</f>
        <v>2288571.7200000002</v>
      </c>
      <c r="AH141" s="96">
        <v>2231357.4300000002</v>
      </c>
      <c r="AI141" s="95">
        <v>57214.29</v>
      </c>
      <c r="AJ141" s="83">
        <f>AK141+AL141</f>
        <v>0</v>
      </c>
      <c r="AK141" s="110">
        <v>0</v>
      </c>
      <c r="AL141" s="95">
        <v>0</v>
      </c>
      <c r="AM141" s="95">
        <f>AG141+AJ141</f>
        <v>2288571.7200000002</v>
      </c>
      <c r="AN141" s="95">
        <f>AH141+AK141</f>
        <v>2231357.4300000002</v>
      </c>
      <c r="AO141" s="95">
        <f>AI141+AL141</f>
        <v>57214.29</v>
      </c>
      <c r="AP141" s="105">
        <v>43760.743055555555</v>
      </c>
      <c r="AQ141" s="59">
        <f>AI141/AG141*100</f>
        <v>2.499999868913874</v>
      </c>
      <c r="AR141" s="59" t="e">
        <f>AL141/AJ141*100</f>
        <v>#DIV/0!</v>
      </c>
    </row>
    <row r="142" spans="1:44" ht="56.25" x14ac:dyDescent="0.2">
      <c r="A142" s="221">
        <v>138</v>
      </c>
      <c r="B142" s="6" t="s">
        <v>263</v>
      </c>
      <c r="C142" s="7" t="s">
        <v>2</v>
      </c>
      <c r="D142" s="7" t="s">
        <v>28</v>
      </c>
      <c r="E142" s="11">
        <v>43770</v>
      </c>
      <c r="F142" s="7">
        <v>1973</v>
      </c>
      <c r="G142" s="7">
        <v>6</v>
      </c>
      <c r="H142" s="7" t="s">
        <v>44</v>
      </c>
      <c r="I142" s="7">
        <v>0</v>
      </c>
      <c r="J142" s="7" t="s">
        <v>45</v>
      </c>
      <c r="K142" s="7">
        <v>2</v>
      </c>
      <c r="L142" s="7"/>
      <c r="M142" s="7"/>
      <c r="N142" s="38">
        <v>71.89</v>
      </c>
      <c r="O142" s="7">
        <v>6</v>
      </c>
      <c r="P142" s="7" t="s">
        <v>49</v>
      </c>
      <c r="Q142" s="7">
        <v>3</v>
      </c>
      <c r="R142" s="7" t="s">
        <v>46</v>
      </c>
      <c r="S142" s="7">
        <v>3</v>
      </c>
      <c r="T142" s="7" t="s">
        <v>44</v>
      </c>
      <c r="U142" s="7">
        <v>0</v>
      </c>
      <c r="V142" s="7">
        <v>90</v>
      </c>
      <c r="W142" s="7">
        <v>3</v>
      </c>
      <c r="X142" s="39">
        <v>0</v>
      </c>
      <c r="Y142" s="7">
        <v>0</v>
      </c>
      <c r="Z142" s="39">
        <v>20.5</v>
      </c>
      <c r="AA142" s="7">
        <v>1</v>
      </c>
      <c r="AB142" s="7"/>
      <c r="AC142" s="7"/>
      <c r="AD142" s="9">
        <v>80</v>
      </c>
      <c r="AE142" s="7">
        <v>0</v>
      </c>
      <c r="AF142" s="111">
        <f>G142+I142+K142+M142+O142+Q142+S142+U142+W142+Y142+AA142+AC142+AE142</f>
        <v>24</v>
      </c>
      <c r="AG142" s="47">
        <f>AH142+AI142</f>
        <v>0</v>
      </c>
      <c r="AH142" s="86">
        <v>0</v>
      </c>
      <c r="AI142" s="10">
        <v>0</v>
      </c>
      <c r="AJ142" s="47">
        <f>AK142+AL142</f>
        <v>249762.00999999998</v>
      </c>
      <c r="AK142" s="28">
        <v>198560.8</v>
      </c>
      <c r="AL142" s="10">
        <v>51201.21</v>
      </c>
      <c r="AM142" s="92">
        <f>AG142+AJ142</f>
        <v>249762.00999999998</v>
      </c>
      <c r="AN142" s="28">
        <f>AH142+AK142</f>
        <v>198560.8</v>
      </c>
      <c r="AO142" s="28">
        <f>AI142+AL142</f>
        <v>51201.21</v>
      </c>
      <c r="AP142" s="138">
        <v>43780.708333333336</v>
      </c>
      <c r="AQ142" s="82">
        <v>0</v>
      </c>
      <c r="AR142" s="82">
        <v>20.5</v>
      </c>
    </row>
    <row r="143" spans="1:44" ht="56.25" x14ac:dyDescent="0.2">
      <c r="A143" s="220">
        <v>139</v>
      </c>
      <c r="B143" s="6" t="s">
        <v>264</v>
      </c>
      <c r="C143" s="7" t="s">
        <v>2</v>
      </c>
      <c r="D143" s="7" t="s">
        <v>28</v>
      </c>
      <c r="E143" s="11">
        <v>43772</v>
      </c>
      <c r="F143" s="7">
        <v>1973</v>
      </c>
      <c r="G143" s="7">
        <v>6</v>
      </c>
      <c r="H143" s="7" t="s">
        <v>44</v>
      </c>
      <c r="I143" s="7">
        <v>0</v>
      </c>
      <c r="J143" s="7" t="s">
        <v>45</v>
      </c>
      <c r="K143" s="7">
        <v>2</v>
      </c>
      <c r="L143" s="7"/>
      <c r="M143" s="7"/>
      <c r="N143" s="38">
        <v>74.5</v>
      </c>
      <c r="O143" s="7">
        <v>6</v>
      </c>
      <c r="P143" s="7" t="s">
        <v>49</v>
      </c>
      <c r="Q143" s="7">
        <v>3</v>
      </c>
      <c r="R143" s="7" t="s">
        <v>46</v>
      </c>
      <c r="S143" s="7">
        <v>3</v>
      </c>
      <c r="T143" s="7" t="s">
        <v>44</v>
      </c>
      <c r="U143" s="7">
        <v>0</v>
      </c>
      <c r="V143" s="7">
        <v>90</v>
      </c>
      <c r="W143" s="7">
        <v>3</v>
      </c>
      <c r="X143" s="39">
        <v>0</v>
      </c>
      <c r="Y143" s="7">
        <v>0</v>
      </c>
      <c r="Z143" s="39">
        <v>20.5</v>
      </c>
      <c r="AA143" s="7">
        <v>1</v>
      </c>
      <c r="AB143" s="7"/>
      <c r="AC143" s="7"/>
      <c r="AD143" s="9">
        <v>80</v>
      </c>
      <c r="AE143" s="7">
        <v>0</v>
      </c>
      <c r="AF143" s="111">
        <f>G143+I143+K143+M143+O143+Q143+S143+U143+W143+Y143+AA143+AC143+AE143</f>
        <v>24</v>
      </c>
      <c r="AG143" s="47">
        <f>AH143+AI143</f>
        <v>0</v>
      </c>
      <c r="AH143" s="28">
        <v>0</v>
      </c>
      <c r="AI143" s="10">
        <v>0</v>
      </c>
      <c r="AJ143" s="47">
        <f>AK143+AL143</f>
        <v>151231.96</v>
      </c>
      <c r="AK143" s="28">
        <v>120229.41</v>
      </c>
      <c r="AL143" s="28">
        <v>31002.55</v>
      </c>
      <c r="AM143" s="92">
        <f>AG143+AJ143</f>
        <v>151231.96</v>
      </c>
      <c r="AN143" s="28">
        <f>AH143+AK143</f>
        <v>120229.41</v>
      </c>
      <c r="AO143" s="28">
        <f>AI143+AL143</f>
        <v>31002.55</v>
      </c>
      <c r="AP143" s="138">
        <v>43780.708333333336</v>
      </c>
      <c r="AQ143" s="82">
        <v>0</v>
      </c>
      <c r="AR143" s="82">
        <v>20.5</v>
      </c>
    </row>
    <row r="144" spans="1:44" ht="71.25" customHeight="1" x14ac:dyDescent="0.2">
      <c r="A144" s="221">
        <v>140</v>
      </c>
      <c r="B144" s="16" t="s">
        <v>172</v>
      </c>
      <c r="C144" s="12" t="s">
        <v>0</v>
      </c>
      <c r="D144" s="12" t="s">
        <v>33</v>
      </c>
      <c r="E144" s="15">
        <v>43752</v>
      </c>
      <c r="F144" s="12">
        <v>1984</v>
      </c>
      <c r="G144" s="12">
        <v>5</v>
      </c>
      <c r="H144" s="12" t="s">
        <v>29</v>
      </c>
      <c r="I144" s="12">
        <v>0</v>
      </c>
      <c r="J144" s="12" t="s">
        <v>30</v>
      </c>
      <c r="K144" s="12">
        <v>2</v>
      </c>
      <c r="L144" s="12" t="s">
        <v>30</v>
      </c>
      <c r="M144" s="12">
        <v>0</v>
      </c>
      <c r="N144" s="41">
        <v>65</v>
      </c>
      <c r="O144" s="13">
        <f>VLOOKUP(N144,[1]Критерии!$A$10:$B$15,2)</f>
        <v>0</v>
      </c>
      <c r="P144" s="12" t="s">
        <v>156</v>
      </c>
      <c r="Q144" s="12">
        <v>10</v>
      </c>
      <c r="R144" s="12" t="s">
        <v>30</v>
      </c>
      <c r="S144" s="12">
        <v>3</v>
      </c>
      <c r="T144" s="12" t="s">
        <v>32</v>
      </c>
      <c r="U144" s="12">
        <v>0</v>
      </c>
      <c r="V144" s="12">
        <v>71</v>
      </c>
      <c r="W144" s="12">
        <v>3</v>
      </c>
      <c r="X144" s="77">
        <v>2</v>
      </c>
      <c r="Y144" s="13">
        <v>0</v>
      </c>
      <c r="Z144" s="77">
        <v>0</v>
      </c>
      <c r="AA144" s="12">
        <v>0</v>
      </c>
      <c r="AB144" s="12" t="s">
        <v>44</v>
      </c>
      <c r="AC144" s="13">
        <v>0</v>
      </c>
      <c r="AD144" s="43">
        <v>95</v>
      </c>
      <c r="AE144" s="13">
        <v>0</v>
      </c>
      <c r="AF144" s="113">
        <f>G144+I144+K144+M144+O144+Q144+S144+U144+W144+Y144+AA144+AC144+AE144</f>
        <v>23</v>
      </c>
      <c r="AG144" s="44">
        <f>AH144+AI144</f>
        <v>1397356.69</v>
      </c>
      <c r="AH144" s="14">
        <v>1369409.56</v>
      </c>
      <c r="AI144" s="14">
        <v>27947.13</v>
      </c>
      <c r="AJ144" s="44">
        <f>AK144+AL144</f>
        <v>0</v>
      </c>
      <c r="AK144" s="14">
        <v>0</v>
      </c>
      <c r="AL144" s="14">
        <v>0</v>
      </c>
      <c r="AM144" s="14">
        <f>AG144+AJ144</f>
        <v>1397356.69</v>
      </c>
      <c r="AN144" s="14">
        <f>AH144+AK144</f>
        <v>1369409.56</v>
      </c>
      <c r="AO144" s="14">
        <f>AI144+AL144</f>
        <v>27947.13</v>
      </c>
      <c r="AP144" s="23">
        <v>43760.645833333336</v>
      </c>
      <c r="AQ144" s="59">
        <f>AI144/AG144*100</f>
        <v>1.9999997280579809</v>
      </c>
      <c r="AR144" s="59" t="e">
        <f>AL144/AJ144*100</f>
        <v>#DIV/0!</v>
      </c>
    </row>
    <row r="145" spans="1:44" ht="131.25" x14ac:dyDescent="0.2">
      <c r="A145" s="220">
        <v>141</v>
      </c>
      <c r="B145" s="74" t="s">
        <v>253</v>
      </c>
      <c r="C145" s="54" t="s">
        <v>203</v>
      </c>
      <c r="D145" s="55" t="s">
        <v>252</v>
      </c>
      <c r="E145" s="56">
        <v>43759</v>
      </c>
      <c r="F145" s="54">
        <v>2006</v>
      </c>
      <c r="G145" s="54">
        <v>1</v>
      </c>
      <c r="H145" s="54" t="s">
        <v>29</v>
      </c>
      <c r="I145" s="54">
        <v>0</v>
      </c>
      <c r="J145" s="54" t="s">
        <v>38</v>
      </c>
      <c r="K145" s="54">
        <v>2</v>
      </c>
      <c r="L145" s="54" t="s">
        <v>29</v>
      </c>
      <c r="M145" s="54">
        <v>0</v>
      </c>
      <c r="N145" s="57">
        <v>51.1</v>
      </c>
      <c r="O145" s="54">
        <v>0</v>
      </c>
      <c r="P145" s="58" t="s">
        <v>181</v>
      </c>
      <c r="Q145" s="54">
        <v>10</v>
      </c>
      <c r="R145" s="54" t="s">
        <v>205</v>
      </c>
      <c r="S145" s="54">
        <v>2</v>
      </c>
      <c r="T145" s="54" t="s">
        <v>35</v>
      </c>
      <c r="U145" s="54">
        <v>3</v>
      </c>
      <c r="V145" s="54">
        <v>156</v>
      </c>
      <c r="W145" s="54">
        <v>5</v>
      </c>
      <c r="X145" s="78">
        <v>2.5</v>
      </c>
      <c r="Y145" s="54">
        <v>0</v>
      </c>
      <c r="Z145" s="78">
        <v>0</v>
      </c>
      <c r="AA145" s="54">
        <v>0</v>
      </c>
      <c r="AB145" s="54" t="s">
        <v>29</v>
      </c>
      <c r="AC145" s="54">
        <v>0</v>
      </c>
      <c r="AD145" s="59">
        <v>83</v>
      </c>
      <c r="AE145" s="60">
        <v>0</v>
      </c>
      <c r="AF145" s="85">
        <f>G145+I145+K145+M145+O145+Q145+S145+U145+W145+Y145+AA145+AC145+AE145</f>
        <v>23</v>
      </c>
      <c r="AG145" s="83">
        <f>AH145+AI145</f>
        <v>2516201.5699999998</v>
      </c>
      <c r="AH145" s="96">
        <v>2453296.5299999998</v>
      </c>
      <c r="AI145" s="95">
        <v>62905.04</v>
      </c>
      <c r="AJ145" s="83">
        <f>AK145+AL145</f>
        <v>0</v>
      </c>
      <c r="AK145" s="110">
        <v>0</v>
      </c>
      <c r="AL145" s="95">
        <v>0</v>
      </c>
      <c r="AM145" s="95">
        <f>AG145+AJ145</f>
        <v>2516201.5699999998</v>
      </c>
      <c r="AN145" s="95">
        <f>AH145+AK145</f>
        <v>2453296.5299999998</v>
      </c>
      <c r="AO145" s="95">
        <f>AI145+AL145</f>
        <v>62905.04</v>
      </c>
      <c r="AP145" s="105">
        <v>43760.743055555555</v>
      </c>
      <c r="AQ145" s="43">
        <f>AI145/AG145*100</f>
        <v>2.500000029806833</v>
      </c>
      <c r="AR145" s="43" t="e">
        <f>AL145/AJ145*100</f>
        <v>#DIV/0!</v>
      </c>
    </row>
    <row r="146" spans="1:44" ht="45" customHeight="1" x14ac:dyDescent="0.2">
      <c r="AG146" s="209">
        <f>AH146+AI146</f>
        <v>208833617.35000002</v>
      </c>
      <c r="AH146" s="208">
        <f>SUM(AH5:AH145)</f>
        <v>202548176.53000003</v>
      </c>
      <c r="AI146" s="208">
        <f>SUM(AI5:AI145)</f>
        <v>6285440.8199999994</v>
      </c>
      <c r="AJ146" s="209">
        <f>AK146+AL146</f>
        <v>129352237.22000001</v>
      </c>
      <c r="AK146" s="208">
        <f>SUM(AK5:AK145)</f>
        <v>102505812.59</v>
      </c>
      <c r="AL146" s="208">
        <f>SUM(AL5:AL145)</f>
        <v>26846424.630000014</v>
      </c>
      <c r="AM146" s="209">
        <f>AG146+AJ146</f>
        <v>338185854.57000005</v>
      </c>
      <c r="AN146" s="210">
        <f>AH146+AK146</f>
        <v>305053989.12</v>
      </c>
      <c r="AO146" s="210">
        <f>AI146+AL146</f>
        <v>33131865.450000014</v>
      </c>
    </row>
  </sheetData>
  <autoFilter ref="A4:AR146">
    <sortState ref="A5:AR146">
      <sortCondition descending="1" ref="AF4:AF146"/>
    </sortState>
  </autoFilter>
  <sortState ref="A6:AP144">
    <sortCondition descending="1" ref="AF6:AF144"/>
    <sortCondition ref="AP6:AP144"/>
  </sortState>
  <mergeCells count="4">
    <mergeCell ref="AM3:AO3"/>
    <mergeCell ref="A1:AP1"/>
    <mergeCell ref="AG3:AI3"/>
    <mergeCell ref="AJ3:A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workbookViewId="0">
      <selection activeCell="B15" sqref="B15"/>
    </sheetView>
  </sheetViews>
  <sheetFormatPr defaultRowHeight="12.75" x14ac:dyDescent="0.2"/>
  <cols>
    <col min="1" max="1" width="7.5703125" customWidth="1"/>
    <col min="2" max="2" width="29.85546875" customWidth="1"/>
    <col min="3" max="3" width="16.5703125" customWidth="1"/>
    <col min="4" max="4" width="20.85546875" customWidth="1"/>
    <col min="5" max="5" width="23.5703125" customWidth="1"/>
    <col min="6" max="6" width="16.5703125" customWidth="1"/>
    <col min="7" max="7" width="24.140625" customWidth="1"/>
    <col min="8" max="8" width="24" customWidth="1"/>
  </cols>
  <sheetData>
    <row r="1" spans="1:8" ht="109.5" customHeight="1" x14ac:dyDescent="0.35">
      <c r="A1" s="175" t="s">
        <v>266</v>
      </c>
      <c r="B1" s="176"/>
      <c r="C1" s="177"/>
      <c r="D1" s="177"/>
      <c r="E1" s="177"/>
      <c r="F1" s="177"/>
      <c r="G1" s="177"/>
      <c r="H1" s="177"/>
    </row>
    <row r="2" spans="1:8" ht="48" customHeight="1" x14ac:dyDescent="0.2">
      <c r="A2" s="179" t="s">
        <v>267</v>
      </c>
      <c r="B2" s="181" t="s">
        <v>268</v>
      </c>
      <c r="C2" s="183" t="s">
        <v>269</v>
      </c>
      <c r="D2" s="183" t="s">
        <v>270</v>
      </c>
      <c r="E2" s="183" t="s">
        <v>285</v>
      </c>
      <c r="F2" s="178" t="s">
        <v>274</v>
      </c>
      <c r="G2" s="178"/>
      <c r="H2" s="178"/>
    </row>
    <row r="3" spans="1:8" ht="75" x14ac:dyDescent="0.2">
      <c r="A3" s="180"/>
      <c r="B3" s="182"/>
      <c r="C3" s="184"/>
      <c r="D3" s="184"/>
      <c r="E3" s="184"/>
      <c r="F3" s="145" t="s">
        <v>269</v>
      </c>
      <c r="G3" s="145" t="s">
        <v>270</v>
      </c>
      <c r="H3" s="145" t="s">
        <v>281</v>
      </c>
    </row>
    <row r="4" spans="1:8" ht="36" customHeight="1" x14ac:dyDescent="0.2">
      <c r="A4" s="115">
        <v>1</v>
      </c>
      <c r="B4" s="122" t="s">
        <v>1</v>
      </c>
      <c r="C4" s="116">
        <v>9</v>
      </c>
      <c r="D4" s="119">
        <v>33896783.159999996</v>
      </c>
      <c r="E4" s="206">
        <v>31047764.760000002</v>
      </c>
      <c r="F4" s="124">
        <v>4</v>
      </c>
      <c r="G4" s="125">
        <v>17875726.739999998</v>
      </c>
      <c r="H4" s="126">
        <v>16733896.75</v>
      </c>
    </row>
    <row r="5" spans="1:8" ht="30.75" x14ac:dyDescent="0.2">
      <c r="A5" s="115">
        <v>2</v>
      </c>
      <c r="B5" s="122" t="s">
        <v>42</v>
      </c>
      <c r="C5" s="116">
        <v>29</v>
      </c>
      <c r="D5" s="119">
        <v>53985476.61999999</v>
      </c>
      <c r="E5" s="206">
        <v>48520450.130000003</v>
      </c>
      <c r="F5" s="124">
        <v>10</v>
      </c>
      <c r="G5" s="125">
        <v>18830350.84</v>
      </c>
      <c r="H5" s="126">
        <v>16819812.629999999</v>
      </c>
    </row>
    <row r="6" spans="1:8" ht="30.75" x14ac:dyDescent="0.2">
      <c r="A6" s="115">
        <v>3</v>
      </c>
      <c r="B6" s="122" t="s">
        <v>2</v>
      </c>
      <c r="C6" s="116">
        <v>33</v>
      </c>
      <c r="D6" s="119">
        <v>48145428</v>
      </c>
      <c r="E6" s="206">
        <v>42823561.990000002</v>
      </c>
      <c r="F6" s="124">
        <v>17</v>
      </c>
      <c r="G6" s="125">
        <v>20961258.530000001</v>
      </c>
      <c r="H6" s="126">
        <v>18989138.329999998</v>
      </c>
    </row>
    <row r="7" spans="1:8" ht="30.75" x14ac:dyDescent="0.2">
      <c r="A7" s="115">
        <v>4</v>
      </c>
      <c r="B7" s="122" t="s">
        <v>0</v>
      </c>
      <c r="C7" s="116">
        <v>15</v>
      </c>
      <c r="D7" s="119">
        <v>42257364.899999999</v>
      </c>
      <c r="E7" s="206">
        <v>39468702.199999996</v>
      </c>
      <c r="F7" s="124">
        <v>8</v>
      </c>
      <c r="G7" s="125">
        <v>19200732.390000001</v>
      </c>
      <c r="H7" s="126">
        <v>17690460.579999998</v>
      </c>
    </row>
    <row r="8" spans="1:8" ht="30.75" x14ac:dyDescent="0.2">
      <c r="A8" s="115">
        <v>5</v>
      </c>
      <c r="B8" s="122" t="s">
        <v>271</v>
      </c>
      <c r="C8" s="116">
        <v>17</v>
      </c>
      <c r="D8" s="119">
        <v>54731011.640000001</v>
      </c>
      <c r="E8" s="206">
        <v>47985362.659999996</v>
      </c>
      <c r="F8" s="124">
        <v>5</v>
      </c>
      <c r="G8" s="125">
        <v>19283896.16</v>
      </c>
      <c r="H8" s="126">
        <v>16889730.43</v>
      </c>
    </row>
    <row r="9" spans="1:8" ht="30.75" x14ac:dyDescent="0.2">
      <c r="A9" s="115">
        <f t="shared" ref="A9:A10" si="0">A8+1</f>
        <v>6</v>
      </c>
      <c r="B9" s="122" t="s">
        <v>272</v>
      </c>
      <c r="C9" s="116">
        <v>33</v>
      </c>
      <c r="D9" s="119">
        <v>92747358.280000001</v>
      </c>
      <c r="E9" s="206">
        <v>84384495.689999998</v>
      </c>
      <c r="F9" s="124">
        <v>10</v>
      </c>
      <c r="G9" s="125">
        <v>35637936.049999997</v>
      </c>
      <c r="H9" s="126">
        <v>29442487.23</v>
      </c>
    </row>
    <row r="10" spans="1:8" ht="30.75" x14ac:dyDescent="0.2">
      <c r="A10" s="115">
        <f t="shared" si="0"/>
        <v>7</v>
      </c>
      <c r="B10" s="122" t="s">
        <v>56</v>
      </c>
      <c r="C10" s="116">
        <v>5</v>
      </c>
      <c r="D10" s="119">
        <v>12422431.970000001</v>
      </c>
      <c r="E10" s="206">
        <v>10823651.689999999</v>
      </c>
      <c r="F10" s="124">
        <v>5</v>
      </c>
      <c r="G10" s="119">
        <v>12422431.970000001</v>
      </c>
      <c r="H10" s="207">
        <v>10823651.689999999</v>
      </c>
    </row>
    <row r="11" spans="1:8" ht="37.5" customHeight="1" x14ac:dyDescent="0.2">
      <c r="A11" s="117"/>
      <c r="B11" s="118" t="s">
        <v>273</v>
      </c>
      <c r="C11" s="118">
        <f>SUM(C4:C10)</f>
        <v>141</v>
      </c>
      <c r="D11" s="120">
        <f>SUM(D4:D10)</f>
        <v>338185854.57000005</v>
      </c>
      <c r="E11" s="121">
        <f>SUM(E4:E10)</f>
        <v>305053989.11999995</v>
      </c>
      <c r="F11" s="123">
        <f>SUM(F4:F10)</f>
        <v>59</v>
      </c>
      <c r="G11" s="121">
        <f>SUM(G4:G10)</f>
        <v>144212332.68000001</v>
      </c>
      <c r="H11" s="121">
        <f>SUM(H4:H10)</f>
        <v>127389177.64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4" sqref="C4:C10"/>
    </sheetView>
  </sheetViews>
  <sheetFormatPr defaultRowHeight="12.75" x14ac:dyDescent="0.2"/>
  <cols>
    <col min="1" max="1" width="19.140625" customWidth="1"/>
    <col min="2" max="2" width="44.85546875" customWidth="1"/>
    <col min="3" max="3" width="20.7109375" bestFit="1" customWidth="1"/>
  </cols>
  <sheetData>
    <row r="1" spans="1:3" x14ac:dyDescent="0.2">
      <c r="A1" s="132" t="s">
        <v>3</v>
      </c>
      <c r="B1" s="133">
        <v>1</v>
      </c>
    </row>
    <row r="3" spans="1:3" ht="25.5" x14ac:dyDescent="0.2">
      <c r="A3" s="132" t="s">
        <v>275</v>
      </c>
      <c r="B3" t="s">
        <v>277</v>
      </c>
      <c r="C3" s="157" t="s">
        <v>278</v>
      </c>
    </row>
    <row r="4" spans="1:3" x14ac:dyDescent="0.2">
      <c r="A4" s="133" t="s">
        <v>1</v>
      </c>
      <c r="B4" s="134">
        <v>16733896.75</v>
      </c>
      <c r="C4" s="135">
        <v>4</v>
      </c>
    </row>
    <row r="5" spans="1:3" x14ac:dyDescent="0.2">
      <c r="A5" s="133" t="s">
        <v>42</v>
      </c>
      <c r="B5" s="134">
        <v>16819812.629999999</v>
      </c>
      <c r="C5" s="135">
        <v>10</v>
      </c>
    </row>
    <row r="6" spans="1:3" x14ac:dyDescent="0.2">
      <c r="A6" s="133" t="s">
        <v>2</v>
      </c>
      <c r="B6" s="134">
        <v>18989138.330000002</v>
      </c>
      <c r="C6" s="135">
        <v>17</v>
      </c>
    </row>
    <row r="7" spans="1:3" x14ac:dyDescent="0.2">
      <c r="A7" s="133" t="s">
        <v>0</v>
      </c>
      <c r="B7" s="134">
        <v>17690460.579999998</v>
      </c>
      <c r="C7" s="135">
        <v>8</v>
      </c>
    </row>
    <row r="8" spans="1:3" x14ac:dyDescent="0.2">
      <c r="A8" s="133" t="s">
        <v>173</v>
      </c>
      <c r="B8" s="134">
        <v>16889730.43</v>
      </c>
      <c r="C8" s="135">
        <v>5</v>
      </c>
    </row>
    <row r="9" spans="1:3" x14ac:dyDescent="0.2">
      <c r="A9" s="133" t="s">
        <v>203</v>
      </c>
      <c r="B9" s="134">
        <v>29442487.229999997</v>
      </c>
      <c r="C9" s="135">
        <v>10</v>
      </c>
    </row>
    <row r="10" spans="1:3" x14ac:dyDescent="0.2">
      <c r="A10" s="133" t="s">
        <v>56</v>
      </c>
      <c r="B10" s="134">
        <v>10823651.689999999</v>
      </c>
      <c r="C10" s="135">
        <v>5</v>
      </c>
    </row>
    <row r="11" spans="1:3" x14ac:dyDescent="0.2">
      <c r="A11" s="133" t="s">
        <v>276</v>
      </c>
      <c r="B11" s="134">
        <v>127389177.64</v>
      </c>
      <c r="C11" s="135">
        <v>59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workbookViewId="0">
      <selection sqref="A1:XFD1048576"/>
    </sheetView>
  </sheetViews>
  <sheetFormatPr defaultRowHeight="12.75" x14ac:dyDescent="0.2"/>
  <cols>
    <col min="1" max="1" width="14" customWidth="1"/>
    <col min="2" max="2" width="40.85546875" customWidth="1"/>
    <col min="3" max="3" width="40.7109375" customWidth="1"/>
  </cols>
  <sheetData>
    <row r="1" spans="1:3" ht="88.5" customHeight="1" x14ac:dyDescent="0.2">
      <c r="A1" s="222" t="s">
        <v>289</v>
      </c>
      <c r="B1" s="225"/>
      <c r="C1" s="225"/>
    </row>
    <row r="2" spans="1:3" ht="66.75" customHeight="1" x14ac:dyDescent="0.2">
      <c r="A2" s="223" t="s">
        <v>267</v>
      </c>
      <c r="B2" s="224" t="s">
        <v>287</v>
      </c>
      <c r="C2" s="224" t="s">
        <v>288</v>
      </c>
    </row>
    <row r="3" spans="1:3" ht="52.5" x14ac:dyDescent="0.2">
      <c r="A3" s="226">
        <v>1</v>
      </c>
      <c r="B3" s="227" t="s">
        <v>62</v>
      </c>
      <c r="C3" s="227" t="s">
        <v>63</v>
      </c>
    </row>
    <row r="4" spans="1:3" ht="52.5" x14ac:dyDescent="0.2">
      <c r="A4" s="226">
        <v>2</v>
      </c>
      <c r="B4" s="227" t="s">
        <v>65</v>
      </c>
      <c r="C4" s="227" t="s">
        <v>63</v>
      </c>
    </row>
    <row r="5" spans="1:3" ht="47.25" customHeight="1" x14ac:dyDescent="0.2">
      <c r="A5" s="226">
        <v>3</v>
      </c>
      <c r="B5" s="227" t="s">
        <v>66</v>
      </c>
      <c r="C5" s="227" t="s">
        <v>67</v>
      </c>
    </row>
    <row r="6" spans="1:3" ht="45" customHeight="1" x14ac:dyDescent="0.2">
      <c r="A6" s="227">
        <v>4</v>
      </c>
      <c r="B6" s="227" t="s">
        <v>75</v>
      </c>
      <c r="C6" s="227" t="s">
        <v>76</v>
      </c>
    </row>
  </sheetData>
  <mergeCells count="1">
    <mergeCell ref="A1:C1"/>
  </mergeCells>
  <pageMargins left="0.7" right="0.7" top="0.75" bottom="0.75" header="0.3" footer="0.3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workbookViewId="0">
      <selection sqref="A1:XFD1048576"/>
    </sheetView>
  </sheetViews>
  <sheetFormatPr defaultRowHeight="12.75" x14ac:dyDescent="0.2"/>
  <cols>
    <col min="1" max="1" width="14" customWidth="1"/>
    <col min="2" max="2" width="49" customWidth="1"/>
    <col min="3" max="3" width="40.7109375" customWidth="1"/>
  </cols>
  <sheetData>
    <row r="1" spans="1:3" ht="88.5" customHeight="1" x14ac:dyDescent="0.2">
      <c r="A1" s="222" t="s">
        <v>290</v>
      </c>
      <c r="B1" s="225"/>
      <c r="C1" s="225"/>
    </row>
    <row r="2" spans="1:3" ht="66.75" customHeight="1" x14ac:dyDescent="0.2">
      <c r="A2" s="223" t="s">
        <v>267</v>
      </c>
      <c r="B2" s="224" t="s">
        <v>287</v>
      </c>
      <c r="C2" s="224" t="s">
        <v>288</v>
      </c>
    </row>
    <row r="3" spans="1:3" ht="52.5" x14ac:dyDescent="0.2">
      <c r="A3" s="226">
        <v>1</v>
      </c>
      <c r="B3" s="228" t="s">
        <v>92</v>
      </c>
      <c r="C3" s="227" t="s">
        <v>58</v>
      </c>
    </row>
    <row r="4" spans="1:3" ht="52.5" x14ac:dyDescent="0.2">
      <c r="A4" s="226">
        <v>2</v>
      </c>
      <c r="B4" s="228" t="s">
        <v>83</v>
      </c>
      <c r="C4" s="227" t="s">
        <v>43</v>
      </c>
    </row>
    <row r="5" spans="1:3" ht="47.25" customHeight="1" x14ac:dyDescent="0.2">
      <c r="A5" s="226">
        <v>3</v>
      </c>
      <c r="B5" s="228" t="s">
        <v>89</v>
      </c>
      <c r="C5" s="227" t="s">
        <v>90</v>
      </c>
    </row>
    <row r="6" spans="1:3" ht="45" customHeight="1" x14ac:dyDescent="0.2">
      <c r="A6" s="227">
        <v>4</v>
      </c>
      <c r="B6" s="228" t="s">
        <v>108</v>
      </c>
      <c r="C6" s="227" t="s">
        <v>43</v>
      </c>
    </row>
    <row r="7" spans="1:3" ht="52.5" x14ac:dyDescent="0.2">
      <c r="A7" s="226">
        <v>5</v>
      </c>
      <c r="B7" s="228" t="s">
        <v>94</v>
      </c>
      <c r="C7" s="227" t="s">
        <v>28</v>
      </c>
    </row>
    <row r="8" spans="1:3" ht="26.25" x14ac:dyDescent="0.2">
      <c r="A8" s="227">
        <v>6</v>
      </c>
      <c r="B8" s="229" t="s">
        <v>95</v>
      </c>
      <c r="C8" s="227" t="s">
        <v>28</v>
      </c>
    </row>
    <row r="9" spans="1:3" ht="52.5" x14ac:dyDescent="0.2">
      <c r="A9" s="226">
        <v>7</v>
      </c>
      <c r="B9" s="228" t="s">
        <v>98</v>
      </c>
      <c r="C9" s="227" t="s">
        <v>28</v>
      </c>
    </row>
    <row r="10" spans="1:3" ht="26.25" x14ac:dyDescent="0.2">
      <c r="A10" s="227">
        <v>8</v>
      </c>
      <c r="B10" s="229" t="s">
        <v>117</v>
      </c>
      <c r="C10" s="227" t="s">
        <v>28</v>
      </c>
    </row>
    <row r="11" spans="1:3" ht="52.5" x14ac:dyDescent="0.2">
      <c r="A11" s="226">
        <v>9</v>
      </c>
      <c r="B11" s="228" t="s">
        <v>112</v>
      </c>
      <c r="C11" s="227" t="s">
        <v>55</v>
      </c>
    </row>
    <row r="12" spans="1:3" ht="26.25" x14ac:dyDescent="0.2">
      <c r="A12" s="227">
        <v>10</v>
      </c>
      <c r="B12" s="229" t="s">
        <v>101</v>
      </c>
      <c r="C12" s="227" t="s">
        <v>28</v>
      </c>
    </row>
  </sheetData>
  <mergeCells count="1">
    <mergeCell ref="A1:C1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XFD1048576"/>
    </sheetView>
  </sheetViews>
  <sheetFormatPr defaultRowHeight="12.75" x14ac:dyDescent="0.2"/>
  <cols>
    <col min="1" max="1" width="14" customWidth="1"/>
    <col min="2" max="2" width="51.140625" customWidth="1"/>
    <col min="3" max="3" width="45" customWidth="1"/>
  </cols>
  <sheetData>
    <row r="1" spans="1:3" ht="88.5" customHeight="1" x14ac:dyDescent="0.3">
      <c r="A1" s="230" t="s">
        <v>291</v>
      </c>
      <c r="B1" s="231"/>
      <c r="C1" s="231"/>
    </row>
    <row r="2" spans="1:3" ht="50.25" customHeight="1" x14ac:dyDescent="0.2">
      <c r="A2" s="223" t="s">
        <v>267</v>
      </c>
      <c r="B2" s="224" t="s">
        <v>287</v>
      </c>
      <c r="C2" s="224" t="s">
        <v>288</v>
      </c>
    </row>
    <row r="3" spans="1:3" ht="26.25" x14ac:dyDescent="0.2">
      <c r="A3" s="226">
        <v>1</v>
      </c>
      <c r="B3" s="232" t="s">
        <v>123</v>
      </c>
      <c r="C3" s="227" t="s">
        <v>57</v>
      </c>
    </row>
    <row r="4" spans="1:3" ht="26.25" x14ac:dyDescent="0.2">
      <c r="A4" s="226">
        <v>2</v>
      </c>
      <c r="B4" s="232" t="s">
        <v>134</v>
      </c>
      <c r="C4" s="227" t="s">
        <v>57</v>
      </c>
    </row>
    <row r="5" spans="1:3" ht="47.25" customHeight="1" x14ac:dyDescent="0.2">
      <c r="A5" s="226">
        <v>3</v>
      </c>
      <c r="B5" s="232" t="s">
        <v>141</v>
      </c>
      <c r="C5" s="227" t="s">
        <v>55</v>
      </c>
    </row>
    <row r="6" spans="1:3" ht="45" customHeight="1" x14ac:dyDescent="0.2">
      <c r="A6" s="227">
        <v>4</v>
      </c>
      <c r="B6" s="229" t="s">
        <v>151</v>
      </c>
      <c r="C6" s="227" t="s">
        <v>55</v>
      </c>
    </row>
    <row r="7" spans="1:3" ht="26.25" x14ac:dyDescent="0.2">
      <c r="A7" s="226">
        <v>5</v>
      </c>
      <c r="B7" s="233" t="s">
        <v>132</v>
      </c>
      <c r="C7" s="227" t="s">
        <v>28</v>
      </c>
    </row>
    <row r="8" spans="1:3" ht="52.5" x14ac:dyDescent="0.2">
      <c r="A8" s="227">
        <v>6</v>
      </c>
      <c r="B8" s="229" t="s">
        <v>150</v>
      </c>
      <c r="C8" s="227" t="s">
        <v>55</v>
      </c>
    </row>
    <row r="9" spans="1:3" ht="26.25" x14ac:dyDescent="0.2">
      <c r="A9" s="226">
        <v>7</v>
      </c>
      <c r="B9" s="228" t="s">
        <v>119</v>
      </c>
      <c r="C9" s="227" t="s">
        <v>28</v>
      </c>
    </row>
    <row r="10" spans="1:3" ht="52.5" x14ac:dyDescent="0.2">
      <c r="A10" s="227">
        <v>8</v>
      </c>
      <c r="B10" s="232" t="s">
        <v>147</v>
      </c>
      <c r="C10" s="227" t="s">
        <v>37</v>
      </c>
    </row>
    <row r="11" spans="1:3" ht="52.5" x14ac:dyDescent="0.2">
      <c r="A11" s="226">
        <v>9</v>
      </c>
      <c r="B11" s="229" t="s">
        <v>149</v>
      </c>
      <c r="C11" s="227" t="s">
        <v>55</v>
      </c>
    </row>
    <row r="12" spans="1:3" ht="26.25" x14ac:dyDescent="0.2">
      <c r="A12" s="227">
        <v>10</v>
      </c>
      <c r="B12" s="232" t="s">
        <v>143</v>
      </c>
      <c r="C12" s="227" t="s">
        <v>28</v>
      </c>
    </row>
    <row r="13" spans="1:3" ht="26.25" x14ac:dyDescent="0.2">
      <c r="A13" s="227">
        <v>11</v>
      </c>
      <c r="B13" s="232" t="s">
        <v>121</v>
      </c>
      <c r="C13" s="227" t="s">
        <v>28</v>
      </c>
    </row>
    <row r="14" spans="1:3" ht="26.25" x14ac:dyDescent="0.2">
      <c r="A14" s="226">
        <v>12</v>
      </c>
      <c r="B14" s="232" t="s">
        <v>152</v>
      </c>
      <c r="C14" s="227" t="s">
        <v>28</v>
      </c>
    </row>
    <row r="15" spans="1:3" ht="52.5" x14ac:dyDescent="0.2">
      <c r="A15" s="227">
        <v>13</v>
      </c>
      <c r="B15" s="228" t="s">
        <v>133</v>
      </c>
      <c r="C15" s="227" t="s">
        <v>28</v>
      </c>
    </row>
    <row r="16" spans="1:3" ht="26.25" x14ac:dyDescent="0.2">
      <c r="A16" s="227">
        <v>14</v>
      </c>
      <c r="B16" s="228" t="s">
        <v>154</v>
      </c>
      <c r="C16" s="227" t="s">
        <v>28</v>
      </c>
    </row>
    <row r="17" spans="1:3" ht="78.75" x14ac:dyDescent="0.2">
      <c r="A17" s="226">
        <v>15</v>
      </c>
      <c r="B17" s="228" t="s">
        <v>127</v>
      </c>
      <c r="C17" s="227" t="s">
        <v>28</v>
      </c>
    </row>
    <row r="18" spans="1:3" ht="78.75" x14ac:dyDescent="0.2">
      <c r="A18" s="227">
        <v>16</v>
      </c>
      <c r="B18" s="232" t="s">
        <v>129</v>
      </c>
      <c r="C18" s="227" t="s">
        <v>28</v>
      </c>
    </row>
    <row r="19" spans="1:3" ht="26.25" x14ac:dyDescent="0.2">
      <c r="A19" s="227">
        <v>17</v>
      </c>
      <c r="B19" s="228" t="s">
        <v>139</v>
      </c>
      <c r="C19" s="227" t="s">
        <v>28</v>
      </c>
    </row>
  </sheetData>
  <mergeCells count="1">
    <mergeCell ref="A1:C1"/>
  </mergeCell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workbookViewId="0">
      <selection activeCell="B8" sqref="B8"/>
    </sheetView>
  </sheetViews>
  <sheetFormatPr defaultRowHeight="12.75" x14ac:dyDescent="0.2"/>
  <cols>
    <col min="1" max="1" width="14" customWidth="1"/>
    <col min="2" max="2" width="51.140625" customWidth="1"/>
    <col min="3" max="3" width="45" customWidth="1"/>
  </cols>
  <sheetData>
    <row r="1" spans="1:3" ht="88.5" customHeight="1" x14ac:dyDescent="0.3">
      <c r="A1" s="230" t="s">
        <v>292</v>
      </c>
      <c r="B1" s="231"/>
      <c r="C1" s="231"/>
    </row>
    <row r="2" spans="1:3" ht="50.25" customHeight="1" x14ac:dyDescent="0.2">
      <c r="A2" s="223" t="s">
        <v>267</v>
      </c>
      <c r="B2" s="224" t="s">
        <v>287</v>
      </c>
      <c r="C2" s="224" t="s">
        <v>288</v>
      </c>
    </row>
    <row r="3" spans="1:3" ht="52.5" x14ac:dyDescent="0.2">
      <c r="A3" s="226">
        <v>1</v>
      </c>
      <c r="B3" s="228" t="s">
        <v>155</v>
      </c>
      <c r="C3" s="227" t="s">
        <v>37</v>
      </c>
    </row>
    <row r="4" spans="1:3" ht="52.5" x14ac:dyDescent="0.2">
      <c r="A4" s="226">
        <v>2</v>
      </c>
      <c r="B4" s="228" t="s">
        <v>167</v>
      </c>
      <c r="C4" s="227" t="s">
        <v>168</v>
      </c>
    </row>
    <row r="5" spans="1:3" ht="47.25" customHeight="1" x14ac:dyDescent="0.2">
      <c r="A5" s="226">
        <v>3</v>
      </c>
      <c r="B5" s="228" t="s">
        <v>165</v>
      </c>
      <c r="C5" s="227" t="s">
        <v>37</v>
      </c>
    </row>
    <row r="6" spans="1:3" ht="45" customHeight="1" x14ac:dyDescent="0.2">
      <c r="A6" s="227">
        <v>4</v>
      </c>
      <c r="B6" s="228" t="s">
        <v>166</v>
      </c>
      <c r="C6" s="227" t="s">
        <v>33</v>
      </c>
    </row>
    <row r="7" spans="1:3" ht="26.25" x14ac:dyDescent="0.2">
      <c r="A7" s="226">
        <v>5</v>
      </c>
      <c r="B7" s="228" t="s">
        <v>157</v>
      </c>
      <c r="C7" s="227" t="s">
        <v>28</v>
      </c>
    </row>
    <row r="8" spans="1:3" ht="26.25" x14ac:dyDescent="0.2">
      <c r="A8" s="227">
        <v>6</v>
      </c>
      <c r="B8" s="228" t="s">
        <v>158</v>
      </c>
      <c r="C8" s="227" t="s">
        <v>28</v>
      </c>
    </row>
    <row r="9" spans="1:3" ht="26.25" x14ac:dyDescent="0.2">
      <c r="A9" s="226">
        <v>7</v>
      </c>
      <c r="B9" s="228" t="s">
        <v>159</v>
      </c>
      <c r="C9" s="227" t="s">
        <v>28</v>
      </c>
    </row>
    <row r="10" spans="1:3" ht="26.25" x14ac:dyDescent="0.2">
      <c r="A10" s="227">
        <v>8</v>
      </c>
      <c r="B10" s="228" t="s">
        <v>160</v>
      </c>
      <c r="C10" s="227" t="s">
        <v>28</v>
      </c>
    </row>
  </sheetData>
  <mergeCells count="1">
    <mergeCell ref="A1:C1"/>
  </mergeCells>
  <pageMargins left="0.7" right="0.7" top="0.75" bottom="0.75" header="0.3" footer="0.3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workbookViewId="0">
      <selection activeCell="A3" sqref="A3:C7"/>
    </sheetView>
  </sheetViews>
  <sheetFormatPr defaultRowHeight="12.75" x14ac:dyDescent="0.2"/>
  <cols>
    <col min="1" max="1" width="14" customWidth="1"/>
    <col min="2" max="2" width="51.140625" customWidth="1"/>
    <col min="3" max="3" width="45" customWidth="1"/>
  </cols>
  <sheetData>
    <row r="1" spans="1:3" ht="88.5" customHeight="1" x14ac:dyDescent="0.3">
      <c r="A1" s="230" t="s">
        <v>293</v>
      </c>
      <c r="B1" s="231"/>
      <c r="C1" s="231"/>
    </row>
    <row r="2" spans="1:3" ht="50.25" customHeight="1" x14ac:dyDescent="0.2">
      <c r="A2" s="223" t="s">
        <v>267</v>
      </c>
      <c r="B2" s="224" t="s">
        <v>287</v>
      </c>
      <c r="C2" s="224" t="s">
        <v>288</v>
      </c>
    </row>
    <row r="3" spans="1:3" ht="26.25" x14ac:dyDescent="0.2">
      <c r="A3" s="226">
        <v>1</v>
      </c>
      <c r="B3" s="232" t="s">
        <v>175</v>
      </c>
      <c r="C3" s="234" t="s">
        <v>54</v>
      </c>
    </row>
    <row r="4" spans="1:3" ht="52.5" x14ac:dyDescent="0.2">
      <c r="A4" s="226">
        <v>2</v>
      </c>
      <c r="B4" s="232" t="s">
        <v>194</v>
      </c>
      <c r="C4" s="234" t="s">
        <v>37</v>
      </c>
    </row>
    <row r="5" spans="1:3" ht="47.25" customHeight="1" x14ac:dyDescent="0.2">
      <c r="A5" s="226">
        <v>3</v>
      </c>
      <c r="B5" s="232" t="s">
        <v>200</v>
      </c>
      <c r="C5" s="234" t="s">
        <v>185</v>
      </c>
    </row>
    <row r="6" spans="1:3" ht="45" customHeight="1" x14ac:dyDescent="0.2">
      <c r="A6" s="227">
        <v>4</v>
      </c>
      <c r="B6" s="232" t="s">
        <v>196</v>
      </c>
      <c r="C6" s="234" t="s">
        <v>28</v>
      </c>
    </row>
    <row r="7" spans="1:3" ht="26.25" x14ac:dyDescent="0.2">
      <c r="A7" s="226">
        <v>5</v>
      </c>
      <c r="B7" s="232" t="s">
        <v>197</v>
      </c>
      <c r="C7" s="234" t="s">
        <v>182</v>
      </c>
    </row>
  </sheetData>
  <mergeCells count="1">
    <mergeCell ref="A1:C1"/>
  </mergeCells>
  <pageMargins left="0.7" right="0.7" top="0.75" bottom="0.75" header="0.3" footer="0.3"/>
  <pageSetup paperSize="9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058DA2-0C59-483B-855E-8DAC0C255BF8}"/>
</file>

<file path=customXml/itemProps2.xml><?xml version="1.0" encoding="utf-8"?>
<ds:datastoreItem xmlns:ds="http://schemas.openxmlformats.org/officeDocument/2006/customXml" ds:itemID="{4F902206-F330-4D62-AF48-25AAD285EF57}"/>
</file>

<file path=customXml/itemProps3.xml><?xml version="1.0" encoding="utf-8"?>
<ds:datastoreItem xmlns:ds="http://schemas.openxmlformats.org/officeDocument/2006/customXml" ds:itemID="{E4F835FE-FD6B-4A2C-ACAA-46A153E726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Заявки по районам</vt:lpstr>
      <vt:lpstr>Ранжир.список</vt:lpstr>
      <vt:lpstr>Что отобрали</vt:lpstr>
      <vt:lpstr>Лист1</vt:lpstr>
      <vt:lpstr>ЖД</vt:lpstr>
      <vt:lpstr>Кир.</vt:lpstr>
      <vt:lpstr>Лен</vt:lpstr>
      <vt:lpstr>Окт</vt:lpstr>
      <vt:lpstr>Свердл</vt:lpstr>
      <vt:lpstr>Совет</vt:lpstr>
      <vt:lpstr>Центр</vt:lpstr>
      <vt:lpstr>Резерв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Касицкий Валерий Владимирович</cp:lastModifiedBy>
  <cp:lastPrinted>2019-11-22T02:00:49Z</cp:lastPrinted>
  <dcterms:created xsi:type="dcterms:W3CDTF">1996-10-08T23:32:33Z</dcterms:created>
  <dcterms:modified xsi:type="dcterms:W3CDTF">2019-11-22T05:01:47Z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