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/>
  <bookViews>
    <workbookView xWindow="-135" yWindow="-135" windowWidth="5835" windowHeight="12405" tabRatio="752"/>
  </bookViews>
  <sheets>
    <sheet name="Ранжир.список" sheetId="63" r:id="rId1"/>
    <sheet name="Резерв" sheetId="87" r:id="rId2"/>
    <sheet name="Список выбр.дворов" sheetId="88" r:id="rId3"/>
  </sheets>
  <definedNames>
    <definedName name="_xlnm._FilterDatabase" localSheetId="0" hidden="1">Ранжир.список!$A$5:$AV$104</definedName>
  </definedNames>
  <calcPr calcId="145621"/>
</workbook>
</file>

<file path=xl/calcChain.xml><?xml version="1.0" encoding="utf-8"?>
<calcChain xmlns="http://schemas.openxmlformats.org/spreadsheetml/2006/main">
  <c r="AL104" i="63" l="1"/>
  <c r="AM104" i="63"/>
  <c r="AO104" i="63"/>
  <c r="AP104" i="63"/>
  <c r="AR100" i="63"/>
  <c r="AS100" i="63"/>
  <c r="AR101" i="63"/>
  <c r="AS101" i="63"/>
  <c r="AN101" i="63"/>
  <c r="AK101" i="63"/>
  <c r="AQ101" i="63" l="1"/>
  <c r="AN100" i="63"/>
  <c r="AK100" i="63"/>
  <c r="AJ101" i="63"/>
  <c r="AJ100" i="63"/>
  <c r="AQ100" i="63" l="1"/>
  <c r="AS65" i="63" l="1"/>
  <c r="AR65" i="63"/>
  <c r="AN65" i="63"/>
  <c r="AV65" i="63" s="1"/>
  <c r="AK65" i="63"/>
  <c r="AU65" i="63" s="1"/>
  <c r="AJ65" i="63"/>
  <c r="AQ65" i="63" l="1"/>
  <c r="AS84" i="63" l="1"/>
  <c r="AR84" i="63"/>
  <c r="AN84" i="63"/>
  <c r="AV84" i="63" s="1"/>
  <c r="AK84" i="63"/>
  <c r="AU84" i="63" s="1"/>
  <c r="AJ84" i="63"/>
  <c r="AS83" i="63"/>
  <c r="AR83" i="63"/>
  <c r="AN83" i="63"/>
  <c r="AV83" i="63" s="1"/>
  <c r="AK83" i="63"/>
  <c r="AU83" i="63" s="1"/>
  <c r="AJ83" i="63"/>
  <c r="AS64" i="63"/>
  <c r="AR64" i="63"/>
  <c r="AN64" i="63"/>
  <c r="AK64" i="63"/>
  <c r="AU64" i="63" s="1"/>
  <c r="AJ64" i="63"/>
  <c r="AS62" i="63"/>
  <c r="AR62" i="63"/>
  <c r="AN62" i="63"/>
  <c r="AV62" i="63" s="1"/>
  <c r="AK62" i="63"/>
  <c r="AU62" i="63" s="1"/>
  <c r="AJ62" i="63"/>
  <c r="AS63" i="63"/>
  <c r="AR63" i="63"/>
  <c r="AN63" i="63"/>
  <c r="AV63" i="63" s="1"/>
  <c r="AK63" i="63"/>
  <c r="AU63" i="63" s="1"/>
  <c r="AJ63" i="63"/>
  <c r="AS56" i="63"/>
  <c r="AR56" i="63"/>
  <c r="AN56" i="63"/>
  <c r="AV56" i="63" s="1"/>
  <c r="AK56" i="63"/>
  <c r="AU56" i="63" s="1"/>
  <c r="AJ56" i="63"/>
  <c r="AS55" i="63"/>
  <c r="AR55" i="63"/>
  <c r="AN55" i="63"/>
  <c r="AK55" i="63"/>
  <c r="AU55" i="63" s="1"/>
  <c r="AJ55" i="63"/>
  <c r="AS54" i="63"/>
  <c r="AR54" i="63"/>
  <c r="AN54" i="63"/>
  <c r="AV54" i="63" s="1"/>
  <c r="AK54" i="63"/>
  <c r="AU54" i="63" s="1"/>
  <c r="AJ54" i="63"/>
  <c r="AS50" i="63"/>
  <c r="AR50" i="63"/>
  <c r="AN50" i="63"/>
  <c r="AV50" i="63" s="1"/>
  <c r="AK50" i="63"/>
  <c r="AU50" i="63" s="1"/>
  <c r="AJ50" i="63"/>
  <c r="AS38" i="63"/>
  <c r="AR38" i="63"/>
  <c r="AN38" i="63"/>
  <c r="AV38" i="63" s="1"/>
  <c r="AK38" i="63"/>
  <c r="AU38" i="63" s="1"/>
  <c r="AJ38" i="63"/>
  <c r="AS37" i="63"/>
  <c r="AR37" i="63"/>
  <c r="AN37" i="63"/>
  <c r="AV37" i="63" s="1"/>
  <c r="AK37" i="63"/>
  <c r="AU37" i="63" s="1"/>
  <c r="AJ37" i="63"/>
  <c r="AS49" i="63"/>
  <c r="AR49" i="63"/>
  <c r="AN49" i="63"/>
  <c r="AV49" i="63" s="1"/>
  <c r="AK49" i="63"/>
  <c r="AU49" i="63" s="1"/>
  <c r="AJ49" i="63"/>
  <c r="AS48" i="63"/>
  <c r="AR48" i="63"/>
  <c r="AN48" i="63"/>
  <c r="AV48" i="63" s="1"/>
  <c r="AK48" i="63"/>
  <c r="AU48" i="63" s="1"/>
  <c r="AJ48" i="63"/>
  <c r="AS47" i="63"/>
  <c r="AR47" i="63"/>
  <c r="AN47" i="63"/>
  <c r="AV47" i="63" s="1"/>
  <c r="AK47" i="63"/>
  <c r="AU47" i="63" s="1"/>
  <c r="AJ47" i="63"/>
  <c r="AS53" i="63"/>
  <c r="AR53" i="63"/>
  <c r="AN53" i="63"/>
  <c r="AK53" i="63"/>
  <c r="AU53" i="63" s="1"/>
  <c r="AJ53" i="63"/>
  <c r="AS46" i="63"/>
  <c r="AR46" i="63"/>
  <c r="AN46" i="63"/>
  <c r="AV46" i="63" s="1"/>
  <c r="AK46" i="63"/>
  <c r="AU46" i="63" s="1"/>
  <c r="AJ46" i="63"/>
  <c r="AS45" i="63"/>
  <c r="AR45" i="63"/>
  <c r="AN45" i="63"/>
  <c r="AV45" i="63" s="1"/>
  <c r="AK45" i="63"/>
  <c r="AU45" i="63" s="1"/>
  <c r="AJ45" i="63"/>
  <c r="AS52" i="63"/>
  <c r="AR52" i="63"/>
  <c r="AN52" i="63"/>
  <c r="AV52" i="63" s="1"/>
  <c r="AK52" i="63"/>
  <c r="AU52" i="63" s="1"/>
  <c r="AJ52" i="63"/>
  <c r="AS61" i="63"/>
  <c r="AR61" i="63"/>
  <c r="AN61" i="63"/>
  <c r="AK61" i="63"/>
  <c r="AU61" i="63" s="1"/>
  <c r="AJ61" i="63"/>
  <c r="AV31" i="63"/>
  <c r="AS31" i="63"/>
  <c r="AR31" i="63"/>
  <c r="AK31" i="63"/>
  <c r="AU31" i="63" s="1"/>
  <c r="AJ31" i="63"/>
  <c r="AS13" i="63"/>
  <c r="AR13" i="63"/>
  <c r="AN13" i="63"/>
  <c r="AV13" i="63" s="1"/>
  <c r="AK13" i="63"/>
  <c r="AU13" i="63" s="1"/>
  <c r="AJ13" i="63"/>
  <c r="AS10" i="63"/>
  <c r="AR10" i="63"/>
  <c r="AN10" i="63"/>
  <c r="AV10" i="63" s="1"/>
  <c r="AK10" i="63"/>
  <c r="AU10" i="63" s="1"/>
  <c r="AJ10" i="63"/>
  <c r="AS11" i="63"/>
  <c r="AR11" i="63"/>
  <c r="AN11" i="63"/>
  <c r="AV11" i="63" s="1"/>
  <c r="AK11" i="63"/>
  <c r="AU11" i="63" s="1"/>
  <c r="AJ11" i="63"/>
  <c r="AQ83" i="63" l="1"/>
  <c r="AQ52" i="63"/>
  <c r="AQ47" i="63"/>
  <c r="AQ61" i="63"/>
  <c r="AQ38" i="63"/>
  <c r="AQ64" i="63"/>
  <c r="AQ55" i="63"/>
  <c r="AQ53" i="63"/>
  <c r="AQ56" i="63"/>
  <c r="AV61" i="63"/>
  <c r="AV55" i="63"/>
  <c r="AQ37" i="63"/>
  <c r="AQ31" i="63"/>
  <c r="AQ46" i="63"/>
  <c r="AQ49" i="63"/>
  <c r="AQ54" i="63"/>
  <c r="AQ62" i="63"/>
  <c r="AV53" i="63"/>
  <c r="AV64" i="63"/>
  <c r="AQ45" i="63"/>
  <c r="AQ48" i="63"/>
  <c r="AQ50" i="63"/>
  <c r="AQ63" i="63"/>
  <c r="AQ84" i="63"/>
  <c r="AQ11" i="63"/>
  <c r="AQ10" i="63"/>
  <c r="AQ13" i="63"/>
  <c r="AS80" i="63" l="1"/>
  <c r="AR80" i="63"/>
  <c r="AN80" i="63"/>
  <c r="AV80" i="63" s="1"/>
  <c r="AK80" i="63"/>
  <c r="AJ80" i="63"/>
  <c r="AS27" i="63"/>
  <c r="AR27" i="63"/>
  <c r="AN27" i="63"/>
  <c r="AV27" i="63" s="1"/>
  <c r="AK27" i="63"/>
  <c r="AJ27" i="63"/>
  <c r="AS17" i="63"/>
  <c r="AR17" i="63"/>
  <c r="AN17" i="63"/>
  <c r="AV17" i="63" s="1"/>
  <c r="AK17" i="63"/>
  <c r="AJ17" i="63"/>
  <c r="AS20" i="63"/>
  <c r="AR20" i="63"/>
  <c r="AN20" i="63"/>
  <c r="AV20" i="63" s="1"/>
  <c r="AK20" i="63"/>
  <c r="AJ20" i="63"/>
  <c r="AQ80" i="63" l="1"/>
  <c r="AQ27" i="63"/>
  <c r="AU20" i="63"/>
  <c r="AQ20" i="63"/>
  <c r="AQ17" i="63"/>
  <c r="AU17" i="63"/>
  <c r="AU27" i="63"/>
  <c r="AU80" i="63"/>
  <c r="AS103" i="63" l="1"/>
  <c r="AR103" i="63"/>
  <c r="AN103" i="63"/>
  <c r="AV103" i="63" s="1"/>
  <c r="AK103" i="63"/>
  <c r="AJ103" i="63"/>
  <c r="AS99" i="63"/>
  <c r="AR99" i="63"/>
  <c r="AN99" i="63"/>
  <c r="AV99" i="63" s="1"/>
  <c r="AK99" i="63"/>
  <c r="AJ99" i="63"/>
  <c r="AS98" i="63"/>
  <c r="AR98" i="63"/>
  <c r="AN98" i="63"/>
  <c r="AV98" i="63" s="1"/>
  <c r="AK98" i="63"/>
  <c r="AU98" i="63" s="1"/>
  <c r="AJ98" i="63"/>
  <c r="AS97" i="63"/>
  <c r="AR97" i="63"/>
  <c r="AN97" i="63"/>
  <c r="AV97" i="63" s="1"/>
  <c r="AK97" i="63"/>
  <c r="AJ97" i="63"/>
  <c r="AS95" i="63"/>
  <c r="AR95" i="63"/>
  <c r="AN95" i="63"/>
  <c r="AV95" i="63" s="1"/>
  <c r="AK95" i="63"/>
  <c r="AJ95" i="63"/>
  <c r="AS94" i="63"/>
  <c r="AR94" i="63"/>
  <c r="AN94" i="63"/>
  <c r="AV94" i="63" s="1"/>
  <c r="AK94" i="63"/>
  <c r="AJ94" i="63"/>
  <c r="AS92" i="63"/>
  <c r="AR92" i="63"/>
  <c r="AN92" i="63"/>
  <c r="AK92" i="63"/>
  <c r="AU92" i="63" s="1"/>
  <c r="AJ92" i="63"/>
  <c r="AS91" i="63"/>
  <c r="AR91" i="63"/>
  <c r="AN91" i="63"/>
  <c r="AV91" i="63" s="1"/>
  <c r="AK91" i="63"/>
  <c r="AJ91" i="63"/>
  <c r="AS35" i="63"/>
  <c r="AR35" i="63"/>
  <c r="AN35" i="63"/>
  <c r="AV35" i="63" s="1"/>
  <c r="AK35" i="63"/>
  <c r="AJ35" i="63"/>
  <c r="AS22" i="63"/>
  <c r="AR22" i="63"/>
  <c r="AN22" i="63"/>
  <c r="AV22" i="63" s="1"/>
  <c r="AK22" i="63"/>
  <c r="AU22" i="63" s="1"/>
  <c r="AJ22" i="63"/>
  <c r="AS18" i="63"/>
  <c r="AR18" i="63"/>
  <c r="AN18" i="63"/>
  <c r="AK18" i="63"/>
  <c r="AU18" i="63" s="1"/>
  <c r="AJ18" i="63"/>
  <c r="AS15" i="63"/>
  <c r="AR15" i="63"/>
  <c r="AN15" i="63"/>
  <c r="AV15" i="63" s="1"/>
  <c r="AK15" i="63"/>
  <c r="AU15" i="63" s="1"/>
  <c r="AJ15" i="63"/>
  <c r="AS16" i="63"/>
  <c r="AR16" i="63"/>
  <c r="AN16" i="63"/>
  <c r="AV16" i="63" s="1"/>
  <c r="AK16" i="63"/>
  <c r="AJ16" i="63"/>
  <c r="AS14" i="63"/>
  <c r="AR14" i="63"/>
  <c r="AN14" i="63"/>
  <c r="AV14" i="63" s="1"/>
  <c r="AK14" i="63"/>
  <c r="AJ14" i="63"/>
  <c r="AQ91" i="63" l="1"/>
  <c r="AQ94" i="63"/>
  <c r="AU91" i="63"/>
  <c r="AQ92" i="63"/>
  <c r="AQ16" i="63"/>
  <c r="AQ35" i="63"/>
  <c r="AQ97" i="63"/>
  <c r="AU97" i="63"/>
  <c r="AQ14" i="63"/>
  <c r="AU16" i="63"/>
  <c r="AQ95" i="63"/>
  <c r="AQ99" i="63"/>
  <c r="AQ103" i="63"/>
  <c r="AQ15" i="63"/>
  <c r="AV92" i="63"/>
  <c r="AU94" i="63"/>
  <c r="AQ98" i="63"/>
  <c r="AU99" i="63"/>
  <c r="AU14" i="63"/>
  <c r="AQ18" i="63"/>
  <c r="AQ22" i="63"/>
  <c r="AU35" i="63"/>
  <c r="AU95" i="63"/>
  <c r="AU103" i="63"/>
  <c r="AS96" i="63" l="1"/>
  <c r="AR96" i="63"/>
  <c r="AN96" i="63"/>
  <c r="AV96" i="63" s="1"/>
  <c r="AK96" i="63"/>
  <c r="AJ96" i="63"/>
  <c r="AS93" i="63"/>
  <c r="AR93" i="63"/>
  <c r="AN93" i="63"/>
  <c r="AV93" i="63" s="1"/>
  <c r="AK93" i="63"/>
  <c r="AJ93" i="63"/>
  <c r="AS90" i="63"/>
  <c r="AR90" i="63"/>
  <c r="AN90" i="63"/>
  <c r="AV90" i="63" s="1"/>
  <c r="AK90" i="63"/>
  <c r="AU90" i="63" s="1"/>
  <c r="AJ90" i="63"/>
  <c r="AS89" i="63"/>
  <c r="AR89" i="63"/>
  <c r="AN89" i="63"/>
  <c r="AV89" i="63" s="1"/>
  <c r="AK89" i="63"/>
  <c r="AU89" i="63" s="1"/>
  <c r="AJ89" i="63"/>
  <c r="AS85" i="63"/>
  <c r="AR85" i="63"/>
  <c r="AN85" i="63"/>
  <c r="AV85" i="63" s="1"/>
  <c r="AK85" i="63"/>
  <c r="AJ85" i="63"/>
  <c r="AS78" i="63"/>
  <c r="AR78" i="63"/>
  <c r="AN78" i="63"/>
  <c r="AV78" i="63" s="1"/>
  <c r="AK78" i="63"/>
  <c r="AU78" i="63" s="1"/>
  <c r="AJ78" i="63"/>
  <c r="AS79" i="63"/>
  <c r="AR79" i="63"/>
  <c r="AN79" i="63"/>
  <c r="AV79" i="63" s="1"/>
  <c r="AK79" i="63"/>
  <c r="AU79" i="63" s="1"/>
  <c r="AJ79" i="63"/>
  <c r="AS87" i="63"/>
  <c r="AR87" i="63"/>
  <c r="AN87" i="63"/>
  <c r="AV87" i="63" s="1"/>
  <c r="AK87" i="63"/>
  <c r="AU87" i="63" s="1"/>
  <c r="AJ87" i="63"/>
  <c r="AS86" i="63"/>
  <c r="AR86" i="63"/>
  <c r="AN86" i="63"/>
  <c r="AV86" i="63" s="1"/>
  <c r="AK86" i="63"/>
  <c r="AJ86" i="63"/>
  <c r="AS75" i="63"/>
  <c r="AR75" i="63"/>
  <c r="AN75" i="63"/>
  <c r="AV75" i="63" s="1"/>
  <c r="AK75" i="63"/>
  <c r="AU75" i="63" s="1"/>
  <c r="AJ75" i="63"/>
  <c r="AS74" i="63"/>
  <c r="AR74" i="63"/>
  <c r="AN74" i="63"/>
  <c r="AV74" i="63" s="1"/>
  <c r="AK74" i="63"/>
  <c r="AU74" i="63" s="1"/>
  <c r="AJ74" i="63"/>
  <c r="AS82" i="63"/>
  <c r="AR82" i="63"/>
  <c r="AN82" i="63"/>
  <c r="AK82" i="63"/>
  <c r="AU82" i="63" s="1"/>
  <c r="AJ82" i="63"/>
  <c r="AS73" i="63"/>
  <c r="AR73" i="63"/>
  <c r="AN73" i="63"/>
  <c r="AV73" i="63" s="1"/>
  <c r="AK73" i="63"/>
  <c r="AJ73" i="63"/>
  <c r="AS72" i="63"/>
  <c r="AR72" i="63"/>
  <c r="AN72" i="63"/>
  <c r="AV72" i="63" s="1"/>
  <c r="AK72" i="63"/>
  <c r="AU72" i="63" s="1"/>
  <c r="AJ72" i="63"/>
  <c r="AS71" i="63"/>
  <c r="AR71" i="63"/>
  <c r="AN71" i="63"/>
  <c r="AV71" i="63" s="1"/>
  <c r="AK71" i="63"/>
  <c r="AU71" i="63" s="1"/>
  <c r="AJ71" i="63"/>
  <c r="AS70" i="63"/>
  <c r="AR70" i="63"/>
  <c r="AN70" i="63"/>
  <c r="AV70" i="63" s="1"/>
  <c r="AK70" i="63"/>
  <c r="AU70" i="63" s="1"/>
  <c r="AJ70" i="63"/>
  <c r="AS69" i="63"/>
  <c r="AR69" i="63"/>
  <c r="AN69" i="63"/>
  <c r="AV69" i="63" s="1"/>
  <c r="AK69" i="63"/>
  <c r="AJ69" i="63"/>
  <c r="AS68" i="63"/>
  <c r="AR68" i="63"/>
  <c r="AN68" i="63"/>
  <c r="AV68" i="63" s="1"/>
  <c r="AK68" i="63"/>
  <c r="AJ68" i="63"/>
  <c r="AS67" i="63"/>
  <c r="AR67" i="63"/>
  <c r="AN67" i="63"/>
  <c r="AV67" i="63" s="1"/>
  <c r="AK67" i="63"/>
  <c r="AU67" i="63" s="1"/>
  <c r="AJ67" i="63"/>
  <c r="AS66" i="63"/>
  <c r="AR66" i="63"/>
  <c r="AN66" i="63"/>
  <c r="AK66" i="63"/>
  <c r="AU66" i="63" s="1"/>
  <c r="AJ66" i="63"/>
  <c r="AS76" i="63"/>
  <c r="AR76" i="63"/>
  <c r="AN76" i="63"/>
  <c r="AV76" i="63" s="1"/>
  <c r="AK76" i="63"/>
  <c r="AJ76" i="63"/>
  <c r="AS59" i="63"/>
  <c r="AR59" i="63"/>
  <c r="AN59" i="63"/>
  <c r="AV59" i="63" s="1"/>
  <c r="AK59" i="63"/>
  <c r="AJ59" i="63"/>
  <c r="AS24" i="63"/>
  <c r="AR24" i="63"/>
  <c r="AN24" i="63"/>
  <c r="AV24" i="63" s="1"/>
  <c r="AK24" i="63"/>
  <c r="AU24" i="63" s="1"/>
  <c r="AJ24" i="63"/>
  <c r="AS23" i="63"/>
  <c r="AR23" i="63"/>
  <c r="AN23" i="63"/>
  <c r="AV23" i="63" s="1"/>
  <c r="AK23" i="63"/>
  <c r="AU23" i="63" s="1"/>
  <c r="AJ23" i="63"/>
  <c r="AS19" i="63"/>
  <c r="AR19" i="63"/>
  <c r="AN19" i="63"/>
  <c r="AV19" i="63" s="1"/>
  <c r="AK19" i="63"/>
  <c r="AJ19" i="63"/>
  <c r="AS21" i="63"/>
  <c r="AR21" i="63"/>
  <c r="AN21" i="63"/>
  <c r="AV21" i="63" s="1"/>
  <c r="AK21" i="63"/>
  <c r="AJ21" i="63"/>
  <c r="AS8" i="63"/>
  <c r="AR8" i="63"/>
  <c r="AN8" i="63"/>
  <c r="AK8" i="63"/>
  <c r="AU8" i="63" s="1"/>
  <c r="AJ8" i="63"/>
  <c r="AQ68" i="63" l="1"/>
  <c r="AQ93" i="63"/>
  <c r="AQ76" i="63"/>
  <c r="AQ73" i="63"/>
  <c r="AQ96" i="63"/>
  <c r="AQ66" i="63"/>
  <c r="AQ82" i="63"/>
  <c r="AQ8" i="63"/>
  <c r="AQ21" i="63"/>
  <c r="AQ23" i="63"/>
  <c r="AQ19" i="63"/>
  <c r="AQ89" i="63"/>
  <c r="AV66" i="63"/>
  <c r="AQ70" i="63"/>
  <c r="AQ87" i="63"/>
  <c r="AQ85" i="63"/>
  <c r="AQ59" i="63"/>
  <c r="AQ69" i="63"/>
  <c r="AQ86" i="63"/>
  <c r="AV82" i="63"/>
  <c r="AV8" i="63"/>
  <c r="AU21" i="63"/>
  <c r="AQ24" i="63"/>
  <c r="AQ67" i="63"/>
  <c r="AU68" i="63"/>
  <c r="AQ90" i="63"/>
  <c r="AU93" i="63"/>
  <c r="AU19" i="63"/>
  <c r="AU76" i="63"/>
  <c r="AU69" i="63"/>
  <c r="AQ72" i="63"/>
  <c r="AU73" i="63"/>
  <c r="AQ75" i="63"/>
  <c r="AU86" i="63"/>
  <c r="AQ78" i="63"/>
  <c r="AU85" i="63"/>
  <c r="AU96" i="63"/>
  <c r="AU59" i="63"/>
  <c r="AQ71" i="63"/>
  <c r="AQ74" i="63"/>
  <c r="AQ79" i="63"/>
  <c r="AV51" i="63" l="1"/>
  <c r="AU51" i="63"/>
  <c r="AS51" i="63"/>
  <c r="AR51" i="63"/>
  <c r="AN51" i="63"/>
  <c r="AK51" i="63"/>
  <c r="AJ51" i="63"/>
  <c r="AV43" i="63"/>
  <c r="AU43" i="63"/>
  <c r="AS43" i="63"/>
  <c r="AR43" i="63"/>
  <c r="AN43" i="63"/>
  <c r="AK43" i="63"/>
  <c r="AJ43" i="63"/>
  <c r="AV42" i="63"/>
  <c r="AU42" i="63"/>
  <c r="AS42" i="63"/>
  <c r="AR42" i="63"/>
  <c r="AN42" i="63"/>
  <c r="AK42" i="63"/>
  <c r="AJ42" i="63"/>
  <c r="AV40" i="63"/>
  <c r="AU40" i="63"/>
  <c r="AS40" i="63"/>
  <c r="AR40" i="63"/>
  <c r="AN40" i="63"/>
  <c r="AK40" i="63"/>
  <c r="AJ40" i="63"/>
  <c r="AV58" i="63"/>
  <c r="AU58" i="63"/>
  <c r="AS58" i="63"/>
  <c r="AR58" i="63"/>
  <c r="AN58" i="63"/>
  <c r="AK58" i="63"/>
  <c r="AJ58" i="63"/>
  <c r="AV39" i="63"/>
  <c r="AU39" i="63"/>
  <c r="AS39" i="63"/>
  <c r="AR39" i="63"/>
  <c r="AN39" i="63"/>
  <c r="AK39" i="63"/>
  <c r="AJ39" i="63"/>
  <c r="AV41" i="63"/>
  <c r="AU41" i="63"/>
  <c r="AS41" i="63"/>
  <c r="AR41" i="63"/>
  <c r="AN41" i="63"/>
  <c r="AK41" i="63"/>
  <c r="AJ41" i="63"/>
  <c r="AV44" i="63"/>
  <c r="AU44" i="63"/>
  <c r="AS44" i="63"/>
  <c r="AR44" i="63"/>
  <c r="AN44" i="63"/>
  <c r="AK44" i="63"/>
  <c r="AJ44" i="63"/>
  <c r="AV32" i="63"/>
  <c r="AU32" i="63"/>
  <c r="AS32" i="63"/>
  <c r="AR32" i="63"/>
  <c r="AN32" i="63"/>
  <c r="AK32" i="63"/>
  <c r="AJ32" i="63"/>
  <c r="AV30" i="63"/>
  <c r="AU30" i="63"/>
  <c r="AS30" i="63"/>
  <c r="AR30" i="63"/>
  <c r="AN30" i="63"/>
  <c r="AK30" i="63"/>
  <c r="AJ30" i="63"/>
  <c r="AV29" i="63"/>
  <c r="AU29" i="63"/>
  <c r="AS29" i="63"/>
  <c r="AR29" i="63"/>
  <c r="AN29" i="63"/>
  <c r="AK29" i="63"/>
  <c r="AJ29" i="63"/>
  <c r="AS12" i="63"/>
  <c r="AR12" i="63"/>
  <c r="AN12" i="63"/>
  <c r="AK12" i="63"/>
  <c r="AJ12" i="63"/>
  <c r="AQ44" i="63" l="1"/>
  <c r="AQ40" i="63"/>
  <c r="AQ30" i="63"/>
  <c r="AQ39" i="63"/>
  <c r="AQ43" i="63"/>
  <c r="AQ12" i="63"/>
  <c r="AQ29" i="63"/>
  <c r="AQ41" i="63"/>
  <c r="AQ42" i="63"/>
  <c r="AQ32" i="63"/>
  <c r="AQ58" i="63"/>
  <c r="AQ51" i="63"/>
  <c r="AS57" i="63"/>
  <c r="AR57" i="63"/>
  <c r="AN57" i="63"/>
  <c r="AV57" i="63" s="1"/>
  <c r="AK57" i="63"/>
  <c r="AJ57" i="63"/>
  <c r="AS33" i="63"/>
  <c r="AR33" i="63"/>
  <c r="AN33" i="63"/>
  <c r="AV33" i="63" s="1"/>
  <c r="AK33" i="63"/>
  <c r="AJ33" i="63"/>
  <c r="AS26" i="63"/>
  <c r="AR26" i="63"/>
  <c r="AN26" i="63"/>
  <c r="AV26" i="63" s="1"/>
  <c r="AK26" i="63"/>
  <c r="AJ26" i="63"/>
  <c r="AS7" i="63"/>
  <c r="AR7" i="63"/>
  <c r="AN7" i="63"/>
  <c r="AV7" i="63" s="1"/>
  <c r="AK7" i="63"/>
  <c r="AJ7" i="63"/>
  <c r="AS6" i="63"/>
  <c r="AR6" i="63"/>
  <c r="AN6" i="63"/>
  <c r="AK6" i="63"/>
  <c r="AJ6" i="63"/>
  <c r="AV6" i="63" l="1"/>
  <c r="AQ7" i="63"/>
  <c r="AQ6" i="63"/>
  <c r="AQ57" i="63"/>
  <c r="AQ26" i="63"/>
  <c r="AQ33" i="63"/>
  <c r="AU6" i="63"/>
  <c r="AU7" i="63"/>
  <c r="AU26" i="63"/>
  <c r="AU33" i="63"/>
  <c r="AU57" i="63"/>
  <c r="AS102" i="63" l="1"/>
  <c r="AR102" i="63"/>
  <c r="AN102" i="63"/>
  <c r="AV102" i="63" s="1"/>
  <c r="AK102" i="63"/>
  <c r="AJ102" i="63"/>
  <c r="AS88" i="63"/>
  <c r="AR88" i="63"/>
  <c r="AN88" i="63"/>
  <c r="AV88" i="63" s="1"/>
  <c r="AK88" i="63"/>
  <c r="AJ88" i="63"/>
  <c r="AS81" i="63"/>
  <c r="AR81" i="63"/>
  <c r="AN81" i="63"/>
  <c r="AV81" i="63" s="1"/>
  <c r="AK81" i="63"/>
  <c r="AJ81" i="63"/>
  <c r="AS77" i="63"/>
  <c r="AR77" i="63"/>
  <c r="AN77" i="63"/>
  <c r="AV77" i="63" s="1"/>
  <c r="AK77" i="63"/>
  <c r="AJ77" i="63"/>
  <c r="AS36" i="63"/>
  <c r="AR36" i="63"/>
  <c r="AN36" i="63"/>
  <c r="AV36" i="63" s="1"/>
  <c r="AK36" i="63"/>
  <c r="AJ36" i="63"/>
  <c r="AS34" i="63"/>
  <c r="AR34" i="63"/>
  <c r="AN34" i="63"/>
  <c r="AV34" i="63" s="1"/>
  <c r="AK34" i="63"/>
  <c r="AJ34" i="63"/>
  <c r="AS60" i="63"/>
  <c r="AR60" i="63"/>
  <c r="AN60" i="63"/>
  <c r="AV60" i="63" s="1"/>
  <c r="AK60" i="63"/>
  <c r="AJ60" i="63"/>
  <c r="AS28" i="63"/>
  <c r="AR28" i="63"/>
  <c r="AN28" i="63"/>
  <c r="AV28" i="63" s="1"/>
  <c r="AK28" i="63"/>
  <c r="AJ28" i="63"/>
  <c r="AS25" i="63"/>
  <c r="AR25" i="63"/>
  <c r="AN25" i="63"/>
  <c r="AK25" i="63"/>
  <c r="AJ25" i="63"/>
  <c r="AS9" i="63"/>
  <c r="AR9" i="63"/>
  <c r="AN9" i="63"/>
  <c r="AK9" i="63"/>
  <c r="AJ9" i="63"/>
  <c r="AR104" i="63" l="1"/>
  <c r="AN104" i="63"/>
  <c r="AS104" i="63"/>
  <c r="AK104" i="63"/>
  <c r="AQ25" i="63"/>
  <c r="AV9" i="63"/>
  <c r="AQ28" i="63"/>
  <c r="AU28" i="63"/>
  <c r="AQ34" i="63"/>
  <c r="AU34" i="63"/>
  <c r="AQ77" i="63"/>
  <c r="AU77" i="63"/>
  <c r="AQ88" i="63"/>
  <c r="AU88" i="63"/>
  <c r="AQ9" i="63"/>
  <c r="AQ60" i="63"/>
  <c r="AU60" i="63"/>
  <c r="AQ36" i="63"/>
  <c r="AU36" i="63"/>
  <c r="AQ81" i="63"/>
  <c r="AU81" i="63"/>
  <c r="AQ102" i="63"/>
  <c r="AU102" i="63"/>
  <c r="AU9" i="63"/>
  <c r="AU25" i="63"/>
  <c r="AQ104" i="63" l="1"/>
</calcChain>
</file>

<file path=xl/sharedStrings.xml><?xml version="1.0" encoding="utf-8"?>
<sst xmlns="http://schemas.openxmlformats.org/spreadsheetml/2006/main" count="1459" uniqueCount="290">
  <si>
    <t>№</t>
  </si>
  <si>
    <t>Адрес МКД</t>
  </si>
  <si>
    <t>Наименование района</t>
  </si>
  <si>
    <t>Наименование УО</t>
  </si>
  <si>
    <t>Год ввода в эксплуатацию многоквартирного дома</t>
  </si>
  <si>
    <t>Баллы</t>
  </si>
  <si>
    <t>Доля голосов собственников помещений многоквартирного дома, принявших участие в голосовании по вопросам повестки общего собрания собственников помещений от общего числа голосов собственников помещений в многоквартирном доме</t>
  </si>
  <si>
    <t>Участие собственников в благоустройстве территории за последние пять лет (проведение субботников, участие в конкурсах на лучший двор,  разбивка клумб и т.п.)</t>
  </si>
  <si>
    <t xml:space="preserve">Избрание и деятельность совета многоквартирного дома согласно ст. 161.1 Жилищного кодекса РФ </t>
  </si>
  <si>
    <t>В многоквартирном доме выбран и реализован способ управления  товарищество собственников жилья (жилищный кооператив или иной специализированный потребительский кооператив)</t>
  </si>
  <si>
    <t>Количество квартир в домах, расположенных на дворовой территории</t>
  </si>
  <si>
    <t>Доля финансового участия собственников помещений по минимальному перечню работ</t>
  </si>
  <si>
    <t>Доля финансового участия собственников помещений по дополнительному перечню работ</t>
  </si>
  <si>
    <t>Общая сумма баллов</t>
  </si>
  <si>
    <t>Сметная стоимость работ по минимальному перечню, руб.</t>
  </si>
  <si>
    <t>Сметная стоимость работ по дополнительному перечню, руб.</t>
  </si>
  <si>
    <t>Общая сметная стоимость работ по МКД, руб.</t>
  </si>
  <si>
    <t>Всего</t>
  </si>
  <si>
    <t>средства жителей</t>
  </si>
  <si>
    <t>Наличие принятого решения по доли финансового участия иных заинтересованных лиц (спонсоры)</t>
  </si>
  <si>
    <t>Дата и время подачи заявки</t>
  </si>
  <si>
    <t>ООО УК "ЖСК"</t>
  </si>
  <si>
    <t>-</t>
  </si>
  <si>
    <t>ТСЖ</t>
  </si>
  <si>
    <t>УК</t>
  </si>
  <si>
    <t>МП "МУК Красноярская"</t>
  </si>
  <si>
    <t>нет</t>
  </si>
  <si>
    <t>ООО "Практика"</t>
  </si>
  <si>
    <t>Бюджетные средства, всего</t>
  </si>
  <si>
    <t>ООО УК «Меркурий»</t>
  </si>
  <si>
    <t>Участие в общегородских субботниках, разбивка цветников, покраска и ремонт МАФ, посадка саженцев, украшение балконов цветами</t>
  </si>
  <si>
    <t>ООО УК «ЖСК»</t>
  </si>
  <si>
    <t xml:space="preserve">Участие в  субботниках,участие в уборке дворовой территории, посадка саженцев, покраска и облагораживание территорий </t>
  </si>
  <si>
    <t>ул. Семафорная, 199</t>
  </si>
  <si>
    <t>Уровень оплаты за жилое помещение и коммунальные услуги в зависимости от среднего уровня оплаты за жилое помещение коммунальные услуги по городу Красноярску (95,3 %)</t>
  </si>
  <si>
    <t xml:space="preserve">Выполнение работ по ремонту проездов к дворовой территории </t>
  </si>
  <si>
    <t>Информация о трудовом участии собственников не ограничивается проведением «одного субботника»</t>
  </si>
  <si>
    <t>Количество малых архитектурных форм на дворовой территории, площадь и материалы покрытий благоустраиваемой территории соответствуют требованиям строительных правил и ГОСТов</t>
  </si>
  <si>
    <t>Обеспечена гармоничность цветовых решений всех элементов благоустрой-ства дворовой территории</t>
  </si>
  <si>
    <t>% мин</t>
  </si>
  <si>
    <t>% доп</t>
  </si>
  <si>
    <t>Посадка цветов, уборка мусора, высадка саженцев</t>
  </si>
  <si>
    <t>Соответствует</t>
  </si>
  <si>
    <t>Избран и работает</t>
  </si>
  <si>
    <t>_</t>
  </si>
  <si>
    <t>Требуется</t>
  </si>
  <si>
    <t>ул. Куйбышева, 85</t>
  </si>
  <si>
    <t>Нет</t>
  </si>
  <si>
    <t>Не требуется</t>
  </si>
  <si>
    <t>ул. Юности, 37</t>
  </si>
  <si>
    <t>ул. Шевченко, 44</t>
  </si>
  <si>
    <t>ул. Львовская, 37</t>
  </si>
  <si>
    <t>ул. Глинки, 24</t>
  </si>
  <si>
    <t>ул. Рейдовая, 44а</t>
  </si>
  <si>
    <t>ул. Львовская, 51</t>
  </si>
  <si>
    <t>ул. Волжская, 21</t>
  </si>
  <si>
    <t>ул. Петра Словцова, 12</t>
  </si>
  <si>
    <t>ООО УК "СуперСтрой"</t>
  </si>
  <si>
    <t>Участие в общегородских субботниках, проводят работы по омоложению и высадке саженцев и цветов. Участвуют в районных и дворовых праздниках. Благоустраивают дворовую территорию собственными силами.</t>
  </si>
  <si>
    <t>ул. Коломенская, 22</t>
  </si>
  <si>
    <t>Выполнение работ по капитальному ремонту общего имущества многоквартирного дома в 2022 году, проводимого в рамках краткосрочного плана реализации региональной программы капитального ремонта общего имущества в многоквартирных домах Региональным фондом капитального ремонта многоквартирных домов Красноярского края</t>
  </si>
  <si>
    <t>ул. Затонская, 7</t>
  </si>
  <si>
    <t>ул. Щорса, 60</t>
  </si>
  <si>
    <t>Обеспечена гармоничность цветовых решений всех элементов благоустройства дворовой территории</t>
  </si>
  <si>
    <t>ул. Академика Киренского, 56</t>
  </si>
  <si>
    <t>ул. Академика Киренского, 116</t>
  </si>
  <si>
    <t xml:space="preserve"> -</t>
  </si>
  <si>
    <t>ООО УК "Премиум"</t>
  </si>
  <si>
    <t>пр. 60 лет Образования СССР, 21</t>
  </si>
  <si>
    <t>ООО УК "Новый город"</t>
  </si>
  <si>
    <t>ООО УК «Авантаж»</t>
  </si>
  <si>
    <t>ул. 78 Добровольческой бригады, 1</t>
  </si>
  <si>
    <t>ТСЖ "Мечта"</t>
  </si>
  <si>
    <t>ул. Быковского, 7</t>
  </si>
  <si>
    <t>ул. 9 Мая, 40</t>
  </si>
  <si>
    <t>Участие в общегородских субботниках, включающие в себя уборку территории, побелку деревьев, подготовку газонов к посадке декоративных растений, разбивка клумб, посадка цветов.</t>
  </si>
  <si>
    <t>Посадка зелёных насаждений, проведение субботников</t>
  </si>
  <si>
    <t>Участие в общегородских субботниках, санитарных пятницах. Производят работы по омоложению и высадке саженцев и цветов. Участвуют в районнных и дворовых праздниках, в городских программах по сбору макулатуры.</t>
  </si>
  <si>
    <t>Участие в общегородских субботниках, санитарных пятницах. Производят работы по омоложению и высадке саженцев и цветов. Участвуют в районнных и дворовых праздниках, в городских программах по сбору макулатуры</t>
  </si>
  <si>
    <t>пр.им.газ. "Красноярский рабочий", 166</t>
  </si>
  <si>
    <t>ул. Семафорная, 243А</t>
  </si>
  <si>
    <t>ул. Судостроительная, 127</t>
  </si>
  <si>
    <t>Свердловский район</t>
  </si>
  <si>
    <t>Участие в общегородских субботниках, включающие в себя уборку территории, побелку деревьев, подготовку газонов к посадке декоративных растений, разбивка клумб, посадка цветов</t>
  </si>
  <si>
    <t>ул. Парашютная, 11А</t>
  </si>
  <si>
    <t>ул. Свердловская, 49А</t>
  </si>
  <si>
    <t>ул. Парашютная, 82А</t>
  </si>
  <si>
    <t>пер. Медицинский, 39</t>
  </si>
  <si>
    <t>ООО УК "Покровские ворота"</t>
  </si>
  <si>
    <t>пер. Медицинский, 16А</t>
  </si>
  <si>
    <t>ул. 60 лет Октября, 96Г</t>
  </si>
  <si>
    <t>ТСЖ "Альтаир"</t>
  </si>
  <si>
    <t>ул. Северо-Енисейская, 46А</t>
  </si>
  <si>
    <t>Железнодорожный район</t>
  </si>
  <si>
    <t>№ 4/46А от 04.07.2022</t>
  </si>
  <si>
    <t>№ 5/85 от 06.07.2022</t>
  </si>
  <si>
    <t>Да</t>
  </si>
  <si>
    <t>ул. Красной Армии, 36</t>
  </si>
  <si>
    <t>№ 194 от 22.06.2022</t>
  </si>
  <si>
    <t>ул. Робеспьера, 20</t>
  </si>
  <si>
    <t>№ 5/22 от 30.06.2022</t>
  </si>
  <si>
    <t>№ 2/13 от 05.07.2022</t>
  </si>
  <si>
    <t>Ленинский район</t>
  </si>
  <si>
    <t>ООО УК "Два берега"</t>
  </si>
  <si>
    <t>№ 2 от 10.06.2022</t>
  </si>
  <si>
    <t>Участие в общегородских субботниках, проводят работы по омоложению и высадке саженцев и цветов. Участвуют в районных и дворовых праздниках. Благоустраивают дворовую территорию собственными силами</t>
  </si>
  <si>
    <t>ул. Борисевича, 14 а</t>
  </si>
  <si>
    <t>ООО УК "Суперстрой"</t>
  </si>
  <si>
    <t>№ 1 от 04.06.2022</t>
  </si>
  <si>
    <t>пр.им.газеты Красноярский рабочий, 55</t>
  </si>
  <si>
    <t>ООО УК "Мой дом"</t>
  </si>
  <si>
    <t>№ 1-14 от 14.06.2022</t>
  </si>
  <si>
    <t>№ Б 114-лен от 25.05.2022</t>
  </si>
  <si>
    <t>ул. Волжская, 29</t>
  </si>
  <si>
    <t>№ Б 68-лен от 23.05.2022</t>
  </si>
  <si>
    <t>№ Б 117-лен от 20.05.2022</t>
  </si>
  <si>
    <t>№ Б 102-лен от 20.05.2022</t>
  </si>
  <si>
    <t>№ Б 103-лен от 21.05.2022</t>
  </si>
  <si>
    <t>пр.им.газеты "Красноярский рабочий", 74 а</t>
  </si>
  <si>
    <t>№ Б 101-лен от 23.05.2022</t>
  </si>
  <si>
    <t>№ Б 120-лен от 23.05.2022</t>
  </si>
  <si>
    <t>ул. Астраханская, 1</t>
  </si>
  <si>
    <t>№ 140-лен от 20.05.2022</t>
  </si>
  <si>
    <t xml:space="preserve">Реквизиты протокола общего собрания об участии в программе (дата/номер)
</t>
  </si>
  <si>
    <t>ул. П. Пионеров, 13</t>
  </si>
  <si>
    <t>МП г. Красноярска "МУК Красноярская"</t>
  </si>
  <si>
    <t>МП г. Красноярска "МУК "Правобережная"</t>
  </si>
  <si>
    <t>ул. Гастелло, 20, 22</t>
  </si>
  <si>
    <t>Кировский район</t>
  </si>
  <si>
    <t xml:space="preserve">№ 3-Б  от 10.07.2022, № 4-Б  от 10.07.2022 </t>
  </si>
  <si>
    <t>Участие в общегородских субботниках, разбивка цветников, покраска и ремонт МАФ, посадка саженцев, украшение цветами</t>
  </si>
  <si>
    <t>ул. Ак. Щорса, 66</t>
  </si>
  <si>
    <t xml:space="preserve">№ 1 от 08.07.2022 </t>
  </si>
  <si>
    <t>ул. Алеши Тимошенкова, 183</t>
  </si>
  <si>
    <t>Б/28-К  от 23.05.2022</t>
  </si>
  <si>
    <t>Б/58-К  от 20.05.2022</t>
  </si>
  <si>
    <t>ул. Затонская, 7 А</t>
  </si>
  <si>
    <t>Б/59-К  от 20.05.2022</t>
  </si>
  <si>
    <t>ул. Ак. Павлова, 19</t>
  </si>
  <si>
    <t>Б/62-К  от 20.05.2022</t>
  </si>
  <si>
    <t>ул. Мичурина, 45</t>
  </si>
  <si>
    <t>Б/56-К  от 21.05.2022</t>
  </si>
  <si>
    <t>пр. им. газеты "Красноярский рабочий", 83</t>
  </si>
  <si>
    <t>Б/37-К  от 21.05.2022</t>
  </si>
  <si>
    <t>ул. Ак. Павлова, 47</t>
  </si>
  <si>
    <t>№ 2 от 04.07.2022</t>
  </si>
  <si>
    <t>ул. Щорса, 73</t>
  </si>
  <si>
    <t>Б/64-К  от 22.05.2022</t>
  </si>
  <si>
    <t>пр. им. газеты "Красноярский рабочий", 75</t>
  </si>
  <si>
    <t>Б/63-К  от 20.05.2022</t>
  </si>
  <si>
    <t>ул. Гастелло, 42</t>
  </si>
  <si>
    <t>Б/55-К  от 30.05.2022</t>
  </si>
  <si>
    <t>ул. Ак. Павлова, 81</t>
  </si>
  <si>
    <t>Б/45-К  от 22.05.2022</t>
  </si>
  <si>
    <t>ул. Ак. Павлова, 53</t>
  </si>
  <si>
    <t>Б/42-К  от 20.05.2022</t>
  </si>
  <si>
    <t>ул. Корнетова, 12</t>
  </si>
  <si>
    <t>пер. Маяковского, 19</t>
  </si>
  <si>
    <t>ООО УК "ПЛАТФОРМА"</t>
  </si>
  <si>
    <t xml:space="preserve">№ 2 от 22.06.2022 </t>
  </si>
  <si>
    <t>пер. Маяковского, 23</t>
  </si>
  <si>
    <t xml:space="preserve">№ 4М23 от 22.06.2022 </t>
  </si>
  <si>
    <t>ул. Ак. Павлова, 59</t>
  </si>
  <si>
    <t>Б/41-К от 21.05.2022</t>
  </si>
  <si>
    <t>ул. Ак. Павлова, 59А</t>
  </si>
  <si>
    <t>Б/43-К от 25.05.2022</t>
  </si>
  <si>
    <t>ул. Ак. Павлова, 51</t>
  </si>
  <si>
    <t>Б/39-К от 23.05.2022</t>
  </si>
  <si>
    <t>пер. Вузовский, 5</t>
  </si>
  <si>
    <t>АО УК "БЛАГОПОЛУЧИЕ"</t>
  </si>
  <si>
    <t xml:space="preserve">№ 2 от 31.01.2022 </t>
  </si>
  <si>
    <t>пер. Маяковского, 16</t>
  </si>
  <si>
    <t>ТСЖ "Тополь-2"</t>
  </si>
  <si>
    <t xml:space="preserve">№ 1 от 04.07.2022 </t>
  </si>
  <si>
    <t>ул. Транзитная, 46</t>
  </si>
  <si>
    <t xml:space="preserve">№ 3/46 от 22.06.2022 </t>
  </si>
  <si>
    <t>пер. Маяковского, 21</t>
  </si>
  <si>
    <t xml:space="preserve">№ 3 от 22.06.2022 </t>
  </si>
  <si>
    <t>ул. Кутузова, 54</t>
  </si>
  <si>
    <t xml:space="preserve">№ 207/1 от 29.06.2022 </t>
  </si>
  <si>
    <t>ул. Вавилова, 48</t>
  </si>
  <si>
    <t xml:space="preserve">№ 217 от 30.06.2022 </t>
  </si>
  <si>
    <t>ул. Весны, 17</t>
  </si>
  <si>
    <t>Советский район</t>
  </si>
  <si>
    <t>ТСЖ «Аэропорт»</t>
  </si>
  <si>
    <t>№ 1 от 17.06.2022</t>
  </si>
  <si>
    <t>ул. Мате Залки, 14</t>
  </si>
  <si>
    <t>№ 1 от 28.06.2022</t>
  </si>
  <si>
    <t>ул. Водопьянова, 7А</t>
  </si>
  <si>
    <t>№ 2 от 30.06.2021</t>
  </si>
  <si>
    <t>ул. 9 мая 14, 16, пр. Комсомольский, 11, 13</t>
  </si>
  <si>
    <t>№ 1 от 15.06.2022; № 1 от 15.06.2022; № 1 от 15.06.2022; № 1 от 15.06.2022</t>
  </si>
  <si>
    <t>ул. 40 лет Победы, 10</t>
  </si>
  <si>
    <t>ООО УК "Мансарда"</t>
  </si>
  <si>
    <t>№ 1-2022 от 30.06.2022</t>
  </si>
  <si>
    <t>ул. Тельмана, 16А</t>
  </si>
  <si>
    <t>№ 2 от 23.06.2022</t>
  </si>
  <si>
    <t>№ 1/21/22 от 30.06.2022</t>
  </si>
  <si>
    <t>№ 1 от 30.06.2022</t>
  </si>
  <si>
    <t>ул. 9 Мая, 44А, 46</t>
  </si>
  <si>
    <t>№ 2 от 28.06.2022; № 2 от 28.06.2022</t>
  </si>
  <si>
    <t>№ 2 от 30.06.2022</t>
  </si>
  <si>
    <t>пр. Ульяновский, 2Б, 2В</t>
  </si>
  <si>
    <t>ООО УК "Гарант ЖКХ"</t>
  </si>
  <si>
    <t>№ 5 от 25.05.2022; № 4 от 25.05.2022</t>
  </si>
  <si>
    <t>№ 2 от 28.06.2022</t>
  </si>
  <si>
    <t>пр. Ульяновский, 6</t>
  </si>
  <si>
    <t>№ 3 от 24.05.2022</t>
  </si>
  <si>
    <t>ул. 78 Добровольческой бригады, 14А, 14В</t>
  </si>
  <si>
    <t>ТСЖ "Берег"</t>
  </si>
  <si>
    <t>№ 2А/2022 г. от 03.06.2022; № 2В/2022 г. от 03.06.2022</t>
  </si>
  <si>
    <t>ООО "Покровский дом"</t>
  </si>
  <si>
    <t>№ 3/82-Б от 30.06.2022</t>
  </si>
  <si>
    <t>ул. Линейная, 76</t>
  </si>
  <si>
    <t>ООО УК «Радий»</t>
  </si>
  <si>
    <t>№ 2 от 08.07.2022</t>
  </si>
  <si>
    <t>пр. Мира, 104</t>
  </si>
  <si>
    <t>№ 474 от 30.06.2022</t>
  </si>
  <si>
    <t>ул. Ады Лебедевой, 22</t>
  </si>
  <si>
    <t>ТСЖ «АДА»</t>
  </si>
  <si>
    <t>ул. Гусарова, 30</t>
  </si>
  <si>
    <t>Октябрьский район</t>
  </si>
  <si>
    <t>ООО УК "Меркурий"</t>
  </si>
  <si>
    <t>от 04.07.2022 № 3/30</t>
  </si>
  <si>
    <t>ул. Новосибирская, 41</t>
  </si>
  <si>
    <t>от 30.06.2022 № 2-Б</t>
  </si>
  <si>
    <t>от 29.06.2022 № 6/12</t>
  </si>
  <si>
    <t>ул. Гусарова, 9</t>
  </si>
  <si>
    <t>ООО "УК Приоритет"</t>
  </si>
  <si>
    <t>от 04.07.2022 № 2/2022</t>
  </si>
  <si>
    <t>ул. Тотмина, 1Г, ул. Елены Стасовой, 1</t>
  </si>
  <si>
    <t>ООО "УК "Хозяин"</t>
  </si>
  <si>
    <t>от 07.07.2022 № б/н; от 07.07.2022 № б/н</t>
  </si>
  <si>
    <t xml:space="preserve">Не требуется </t>
  </si>
  <si>
    <t>70,6 / 77,5</t>
  </si>
  <si>
    <t>ул. Тотмина, 10А</t>
  </si>
  <si>
    <t>от 27.06.2022 № б/н</t>
  </si>
  <si>
    <t>ул. Тотмина, 10</t>
  </si>
  <si>
    <t>от 30.06.2022 № 1-Б</t>
  </si>
  <si>
    <t>от 30.06.2022 № 11-Б</t>
  </si>
  <si>
    <t>ул. Ботаническая, 1Е</t>
  </si>
  <si>
    <t>от 01.07.2022 № 3/1е</t>
  </si>
  <si>
    <t>ул. Тотмина, 9</t>
  </si>
  <si>
    <t>от 30.06.2022 № 3-Б</t>
  </si>
  <si>
    <t>ул. Академика Киренского, 9</t>
  </si>
  <si>
    <t>от 30.06.2022 № 4-Б</t>
  </si>
  <si>
    <t>ул. Тотмина, 8А</t>
  </si>
  <si>
    <t>ул. Карбышева, 26</t>
  </si>
  <si>
    <t>ул. Юшкова, 28Б</t>
  </si>
  <si>
    <t>от 30.06.2022 № 8-Б</t>
  </si>
  <si>
    <t>ул. Бебеля, 57</t>
  </si>
  <si>
    <t>ТСЖ "Наш дом"</t>
  </si>
  <si>
    <t>от 04.07.2022 № б/н</t>
  </si>
  <si>
    <t>ул. Гусарова, 71</t>
  </si>
  <si>
    <t>ООО "УК "Озерный"</t>
  </si>
  <si>
    <t>от 10.06.2022 № 1</t>
  </si>
  <si>
    <t>ул. Гусарова, 58</t>
  </si>
  <si>
    <t>ул. Гусарова, 75</t>
  </si>
  <si>
    <t>от 06.07.2022 № 2/75</t>
  </si>
  <si>
    <t>ул. Высотная, 4а</t>
  </si>
  <si>
    <t>от 27.06.2022 № 204</t>
  </si>
  <si>
    <t>ул. Вильского, 3</t>
  </si>
  <si>
    <t xml:space="preserve">ул. Баумана, 3 </t>
  </si>
  <si>
    <t>ТСЖ "Мана-2007"</t>
  </si>
  <si>
    <t>от 11.07.2022 № 1/3</t>
  </si>
  <si>
    <t>ул. Баумана, 5</t>
  </si>
  <si>
    <t>от 11.07.2022 № 1/5</t>
  </si>
  <si>
    <t xml:space="preserve">№1Б/ЕР от 07.07.2022 </t>
  </si>
  <si>
    <t>№ 1 от 08.07.2022</t>
  </si>
  <si>
    <t xml:space="preserve">№ 26/ЕР от 21.07.2022 </t>
  </si>
  <si>
    <t xml:space="preserve">№1/127ПБ от 22.06.2022 </t>
  </si>
  <si>
    <t xml:space="preserve">№ 212 от 30.06.2022 </t>
  </si>
  <si>
    <t xml:space="preserve">№2Б/ЕР от 15.06.2022 </t>
  </si>
  <si>
    <t xml:space="preserve">№ 1/82аПББ от 01.07.2022 </t>
  </si>
  <si>
    <t xml:space="preserve"> № 1/39кр-ПВ от 4.01.2022</t>
  </si>
  <si>
    <t xml:space="preserve"> № 3 от 08.07.2022</t>
  </si>
  <si>
    <t xml:space="preserve"> № 2 от 04.07.2022</t>
  </si>
  <si>
    <t>пр. Мира д.52а</t>
  </si>
  <si>
    <t>ТСЖ  «Респект»</t>
  </si>
  <si>
    <t>Участие в общегородских субботниках</t>
  </si>
  <si>
    <t>Центральный район</t>
  </si>
  <si>
    <t>№ 1 от 12.07.2022</t>
  </si>
  <si>
    <t>Ранжированный список дворовых территорий для участия в программе по благоустройству дворовых территорий на 2023 год в городе Красноярске</t>
  </si>
  <si>
    <t>№ Б 99-Лен от 24 05.2022</t>
  </si>
  <si>
    <t>ул. Астраханская, 9</t>
  </si>
  <si>
    <t>№ Б110-Лен от 26.05.2022</t>
  </si>
  <si>
    <t>ООО "УК Павловский"</t>
  </si>
  <si>
    <t>Резервный список дворовых территорий утверждённых для участия в программе по благоустройству дворовых территорий на 2023 год в городе Красноярске</t>
  </si>
  <si>
    <t>ул. Линейная, 82</t>
  </si>
  <si>
    <t>Список дворовых территорий утверждённых для участия в программе по благоустройству дворовых территорий на 2023 год в городе Красноярске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</si>
</sst>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dd/mm/yy\ h:mm;@"/>
    <numFmt numFmtId="167" formatCode="#,##0.00\ _₽"/>
    <numFmt numFmtId="168" formatCode="0.0"/>
  </numFmts>
  <fonts count="2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2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8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sz val="14"/>
      <color rgb="FFFF0000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theme="8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11" fillId="0" borderId="0"/>
    <xf numFmtId="0" fontId="4" fillId="0" borderId="0"/>
    <xf numFmtId="0" fontId="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04">
    <xf numFmtId="0" fontId="0" fillId="0" borderId="0" xfId="0"/>
    <xf numFmtId="4" fontId="10" fillId="2" borderId="1" xfId="3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wrapText="1"/>
    </xf>
    <xf numFmtId="0" fontId="12" fillId="0" borderId="0" xfId="3" applyFont="1" applyAlignment="1">
      <alignment wrapText="1"/>
    </xf>
    <xf numFmtId="0" fontId="0" fillId="0" borderId="1" xfId="0" applyBorder="1"/>
    <xf numFmtId="166" fontId="4" fillId="0" borderId="0" xfId="3" applyNumberFormat="1" applyFont="1" applyAlignment="1">
      <alignment wrapText="1"/>
    </xf>
    <xf numFmtId="166" fontId="0" fillId="0" borderId="0" xfId="0" applyNumberFormat="1"/>
    <xf numFmtId="2" fontId="6" fillId="5" borderId="1" xfId="0" applyNumberFormat="1" applyFont="1" applyFill="1" applyBorder="1" applyAlignment="1">
      <alignment horizontal="center" vertical="center"/>
    </xf>
    <xf numFmtId="0" fontId="19" fillId="0" borderId="1" xfId="0" applyFont="1" applyBorder="1"/>
    <xf numFmtId="0" fontId="7" fillId="2" borderId="2" xfId="3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6" fillId="5" borderId="1" xfId="3" applyFont="1" applyFill="1" applyBorder="1" applyAlignment="1">
      <alignment horizontal="center" vertical="center" wrapText="1"/>
    </xf>
    <xf numFmtId="14" fontId="6" fillId="5" borderId="1" xfId="3" applyNumberFormat="1" applyFont="1" applyFill="1" applyBorder="1" applyAlignment="1">
      <alignment horizontal="center" vertical="center" wrapText="1"/>
    </xf>
    <xf numFmtId="0" fontId="6" fillId="5" borderId="1" xfId="3" applyNumberFormat="1" applyFont="1" applyFill="1" applyBorder="1" applyAlignment="1">
      <alignment horizontal="center" vertical="center" wrapText="1"/>
    </xf>
    <xf numFmtId="4" fontId="9" fillId="5" borderId="1" xfId="3" applyNumberFormat="1" applyFont="1" applyFill="1" applyBorder="1" applyAlignment="1">
      <alignment horizontal="right" vertical="center" wrapText="1"/>
    </xf>
    <xf numFmtId="4" fontId="6" fillId="5" borderId="1" xfId="3" applyNumberFormat="1" applyFont="1" applyFill="1" applyBorder="1" applyAlignment="1">
      <alignment horizontal="right" vertical="center" wrapText="1"/>
    </xf>
    <xf numFmtId="166" fontId="6" fillId="5" borderId="1" xfId="3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67" fontId="6" fillId="5" borderId="1" xfId="3" applyNumberFormat="1" applyFont="1" applyFill="1" applyBorder="1" applyAlignment="1">
      <alignment horizontal="right" vertical="center" wrapText="1"/>
    </xf>
    <xf numFmtId="0" fontId="7" fillId="7" borderId="1" xfId="3" applyFont="1" applyFill="1" applyBorder="1" applyAlignment="1">
      <alignment horizontal="center" vertical="center" wrapText="1"/>
    </xf>
    <xf numFmtId="0" fontId="6" fillId="7" borderId="1" xfId="3" applyFont="1" applyFill="1" applyBorder="1" applyAlignment="1">
      <alignment horizontal="center" vertical="center" wrapText="1"/>
    </xf>
    <xf numFmtId="0" fontId="6" fillId="7" borderId="1" xfId="3" applyNumberFormat="1" applyFont="1" applyFill="1" applyBorder="1" applyAlignment="1">
      <alignment horizontal="center" vertical="center" wrapText="1"/>
    </xf>
    <xf numFmtId="4" fontId="9" fillId="7" borderId="1" xfId="3" applyNumberFormat="1" applyFont="1" applyFill="1" applyBorder="1" applyAlignment="1">
      <alignment horizontal="right" vertical="center" wrapText="1"/>
    </xf>
    <xf numFmtId="4" fontId="6" fillId="7" borderId="1" xfId="3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7" fillId="5" borderId="1" xfId="3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2" fontId="6" fillId="7" borderId="1" xfId="3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3" applyFont="1" applyFill="1" applyBorder="1" applyAlignment="1">
      <alignment horizontal="center" vertical="center" wrapText="1"/>
    </xf>
    <xf numFmtId="0" fontId="6" fillId="6" borderId="1" xfId="3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66" fontId="6" fillId="6" borderId="1" xfId="3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/>
    </xf>
    <xf numFmtId="0" fontId="6" fillId="8" borderId="1" xfId="3" applyFont="1" applyFill="1" applyBorder="1" applyAlignment="1">
      <alignment horizontal="center" vertical="center" wrapText="1"/>
    </xf>
    <xf numFmtId="14" fontId="6" fillId="8" borderId="1" xfId="3" applyNumberFormat="1" applyFont="1" applyFill="1" applyBorder="1" applyAlignment="1">
      <alignment horizontal="center" vertical="center" wrapText="1"/>
    </xf>
    <xf numFmtId="0" fontId="6" fillId="8" borderId="1" xfId="3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" fontId="9" fillId="8" borderId="1" xfId="3" applyNumberFormat="1" applyFont="1" applyFill="1" applyBorder="1" applyAlignment="1">
      <alignment horizontal="right" vertical="center" wrapText="1"/>
    </xf>
    <xf numFmtId="4" fontId="6" fillId="8" borderId="1" xfId="3" applyNumberFormat="1" applyFont="1" applyFill="1" applyBorder="1" applyAlignment="1">
      <alignment horizontal="right" vertical="center" wrapText="1"/>
    </xf>
    <xf numFmtId="166" fontId="6" fillId="8" borderId="1" xfId="3" applyNumberFormat="1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166" fontId="6" fillId="7" borderId="1" xfId="3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right" vertical="center" wrapText="1"/>
    </xf>
    <xf numFmtId="0" fontId="6" fillId="5" borderId="1" xfId="3" applyFont="1" applyFill="1" applyBorder="1" applyAlignment="1">
      <alignment horizontal="left" vertical="center" wrapText="1"/>
    </xf>
    <xf numFmtId="0" fontId="6" fillId="5" borderId="2" xfId="3" applyFont="1" applyFill="1" applyBorder="1" applyAlignment="1">
      <alignment horizontal="center" vertical="center" wrapText="1"/>
    </xf>
    <xf numFmtId="0" fontId="6" fillId="6" borderId="2" xfId="3" applyFont="1" applyFill="1" applyBorder="1" applyAlignment="1">
      <alignment horizontal="center" vertical="center" wrapText="1"/>
    </xf>
    <xf numFmtId="0" fontId="6" fillId="8" borderId="1" xfId="3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4" fontId="6" fillId="6" borderId="1" xfId="3" applyNumberFormat="1" applyFont="1" applyFill="1" applyBorder="1" applyAlignment="1">
      <alignment vertical="center" wrapText="1"/>
    </xf>
    <xf numFmtId="4" fontId="6" fillId="6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4" fontId="9" fillId="4" borderId="1" xfId="3" applyNumberFormat="1" applyFont="1" applyFill="1" applyBorder="1" applyAlignment="1">
      <alignment horizontal="right" vertical="center" wrapText="1"/>
    </xf>
    <xf numFmtId="4" fontId="6" fillId="4" borderId="1" xfId="3" applyNumberFormat="1" applyFont="1" applyFill="1" applyBorder="1" applyAlignment="1">
      <alignment horizontal="right" vertical="center" wrapText="1"/>
    </xf>
    <xf numFmtId="166" fontId="6" fillId="4" borderId="1" xfId="3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168" fontId="6" fillId="4" borderId="1" xfId="0" applyNumberFormat="1" applyFont="1" applyFill="1" applyBorder="1" applyAlignment="1">
      <alignment horizontal="center" vertical="center" wrapText="1"/>
    </xf>
    <xf numFmtId="2" fontId="6" fillId="5" borderId="1" xfId="3" applyNumberFormat="1" applyFont="1" applyFill="1" applyBorder="1" applyAlignment="1">
      <alignment horizontal="center" vertical="center" wrapText="1"/>
    </xf>
    <xf numFmtId="168" fontId="6" fillId="5" borderId="1" xfId="3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166" fontId="6" fillId="7" borderId="1" xfId="3" applyNumberFormat="1" applyFont="1" applyFill="1" applyBorder="1" applyAlignment="1">
      <alignment vertical="center" wrapText="1"/>
    </xf>
    <xf numFmtId="0" fontId="21" fillId="0" borderId="1" xfId="0" applyFont="1" applyBorder="1"/>
    <xf numFmtId="0" fontId="6" fillId="9" borderId="1" xfId="3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3" applyNumberFormat="1" applyFont="1" applyFill="1" applyBorder="1" applyAlignment="1">
      <alignment horizontal="center" vertical="center" wrapText="1"/>
    </xf>
    <xf numFmtId="2" fontId="9" fillId="9" borderId="2" xfId="3" applyNumberFormat="1" applyFont="1" applyFill="1" applyBorder="1" applyAlignment="1">
      <alignment horizontal="center" vertical="center" wrapText="1"/>
    </xf>
    <xf numFmtId="0" fontId="6" fillId="9" borderId="2" xfId="3" applyFont="1" applyFill="1" applyBorder="1" applyAlignment="1">
      <alignment horizontal="center" vertical="center" wrapText="1"/>
    </xf>
    <xf numFmtId="2" fontId="6" fillId="9" borderId="1" xfId="0" applyNumberFormat="1" applyFont="1" applyFill="1" applyBorder="1" applyAlignment="1">
      <alignment horizontal="center" vertical="center"/>
    </xf>
    <xf numFmtId="0" fontId="7" fillId="9" borderId="1" xfId="3" applyFont="1" applyFill="1" applyBorder="1" applyAlignment="1">
      <alignment horizontal="center" vertical="center" wrapText="1"/>
    </xf>
    <xf numFmtId="2" fontId="9" fillId="9" borderId="1" xfId="3" applyNumberFormat="1" applyFont="1" applyFill="1" applyBorder="1" applyAlignment="1">
      <alignment horizontal="center" vertical="center" wrapText="1"/>
    </xf>
    <xf numFmtId="166" fontId="6" fillId="9" borderId="1" xfId="3" applyNumberFormat="1" applyFont="1" applyFill="1" applyBorder="1" applyAlignment="1">
      <alignment horizontal="center" vertical="center" wrapText="1"/>
    </xf>
    <xf numFmtId="4" fontId="6" fillId="9" borderId="2" xfId="3" applyNumberFormat="1" applyFont="1" applyFill="1" applyBorder="1" applyAlignment="1">
      <alignment horizontal="right" vertical="center" wrapText="1"/>
    </xf>
    <xf numFmtId="4" fontId="6" fillId="9" borderId="1" xfId="3" applyNumberFormat="1" applyFont="1" applyFill="1" applyBorder="1" applyAlignment="1">
      <alignment horizontal="right" vertical="center" wrapText="1"/>
    </xf>
    <xf numFmtId="0" fontId="6" fillId="9" borderId="2" xfId="3" applyFont="1" applyFill="1" applyBorder="1" applyAlignment="1">
      <alignment horizontal="right" vertical="center" wrapText="1"/>
    </xf>
    <xf numFmtId="4" fontId="9" fillId="9" borderId="2" xfId="3" applyNumberFormat="1" applyFont="1" applyFill="1" applyBorder="1" applyAlignment="1">
      <alignment horizontal="right" vertical="center" wrapText="1"/>
    </xf>
    <xf numFmtId="4" fontId="9" fillId="9" borderId="1" xfId="3" applyNumberFormat="1" applyFont="1" applyFill="1" applyBorder="1" applyAlignment="1">
      <alignment horizontal="right" vertical="center" wrapText="1"/>
    </xf>
    <xf numFmtId="4" fontId="14" fillId="9" borderId="1" xfId="0" applyNumberFormat="1" applyFont="1" applyFill="1" applyBorder="1" applyAlignment="1">
      <alignment horizontal="right" vertical="center" wrapText="1"/>
    </xf>
    <xf numFmtId="4" fontId="6" fillId="9" borderId="1" xfId="0" applyNumberFormat="1" applyFont="1" applyFill="1" applyBorder="1" applyAlignment="1">
      <alignment horizontal="right" vertical="center" wrapText="1"/>
    </xf>
    <xf numFmtId="4" fontId="6" fillId="9" borderId="2" xfId="0" applyNumberFormat="1" applyFont="1" applyFill="1" applyBorder="1" applyAlignment="1">
      <alignment horizontal="right" vertical="center" wrapText="1"/>
    </xf>
    <xf numFmtId="167" fontId="14" fillId="9" borderId="1" xfId="0" applyNumberFormat="1" applyFont="1" applyFill="1" applyBorder="1" applyAlignment="1">
      <alignment horizontal="right" vertical="center" wrapText="1"/>
    </xf>
    <xf numFmtId="0" fontId="14" fillId="10" borderId="1" xfId="0" applyFont="1" applyFill="1" applyBorder="1" applyAlignment="1">
      <alignment horizontal="center" vertical="center"/>
    </xf>
    <xf numFmtId="4" fontId="9" fillId="6" borderId="1" xfId="3" applyNumberFormat="1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/>
    </xf>
    <xf numFmtId="4" fontId="14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vertical="center"/>
    </xf>
    <xf numFmtId="4" fontId="15" fillId="0" borderId="1" xfId="0" applyNumberFormat="1" applyFont="1" applyBorder="1" applyAlignment="1">
      <alignment horizontal="right" vertical="center"/>
    </xf>
    <xf numFmtId="0" fontId="23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23" fillId="7" borderId="1" xfId="3" applyFont="1" applyFill="1" applyBorder="1" applyAlignment="1">
      <alignment vertical="center" wrapText="1"/>
    </xf>
    <xf numFmtId="0" fontId="16" fillId="7" borderId="1" xfId="3" applyFont="1" applyFill="1" applyBorder="1" applyAlignment="1">
      <alignment vertical="center" wrapText="1"/>
    </xf>
    <xf numFmtId="0" fontId="23" fillId="5" borderId="1" xfId="3" applyFont="1" applyFill="1" applyBorder="1" applyAlignment="1">
      <alignment vertical="center" wrapText="1"/>
    </xf>
    <xf numFmtId="0" fontId="16" fillId="5" borderId="1" xfId="3" applyFont="1" applyFill="1" applyBorder="1" applyAlignment="1">
      <alignment vertical="center" wrapText="1"/>
    </xf>
    <xf numFmtId="0" fontId="23" fillId="9" borderId="1" xfId="3" applyFont="1" applyFill="1" applyBorder="1" applyAlignment="1">
      <alignment vertical="center" wrapText="1"/>
    </xf>
    <xf numFmtId="0" fontId="16" fillId="9" borderId="1" xfId="3" applyFont="1" applyFill="1" applyBorder="1" applyAlignment="1">
      <alignment vertical="center" wrapText="1"/>
    </xf>
    <xf numFmtId="0" fontId="16" fillId="8" borderId="1" xfId="3" applyFont="1" applyFill="1" applyBorder="1" applyAlignment="1">
      <alignment vertical="center" wrapText="1"/>
    </xf>
    <xf numFmtId="0" fontId="23" fillId="6" borderId="1" xfId="0" applyFont="1" applyFill="1" applyBorder="1" applyAlignment="1">
      <alignment vertical="center"/>
    </xf>
    <xf numFmtId="0" fontId="23" fillId="6" borderId="1" xfId="3" applyFont="1" applyFill="1" applyBorder="1" applyAlignment="1">
      <alignment vertical="center" wrapText="1"/>
    </xf>
    <xf numFmtId="0" fontId="16" fillId="6" borderId="1" xfId="0" applyFont="1" applyFill="1" applyBorder="1" applyAlignment="1">
      <alignment vertical="center"/>
    </xf>
    <xf numFmtId="0" fontId="22" fillId="6" borderId="1" xfId="0" applyFont="1" applyFill="1" applyBorder="1" applyAlignment="1">
      <alignment vertical="center"/>
    </xf>
    <xf numFmtId="0" fontId="22" fillId="6" borderId="1" xfId="0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0" fontId="6" fillId="9" borderId="1" xfId="0" applyNumberFormat="1" applyFont="1" applyFill="1" applyBorder="1" applyAlignment="1">
      <alignment horizontal="center" vertical="center" wrapText="1"/>
    </xf>
    <xf numFmtId="0" fontId="7" fillId="9" borderId="1" xfId="3" applyNumberFormat="1" applyFont="1" applyFill="1" applyBorder="1" applyAlignment="1">
      <alignment horizontal="center" vertical="center" wrapText="1"/>
    </xf>
    <xf numFmtId="0" fontId="6" fillId="8" borderId="1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center" vertical="center" wrapText="1"/>
    </xf>
    <xf numFmtId="0" fontId="13" fillId="7" borderId="1" xfId="3" applyFont="1" applyFill="1" applyBorder="1" applyAlignment="1">
      <alignment horizontal="center" vertical="center" wrapText="1"/>
    </xf>
    <xf numFmtId="0" fontId="13" fillId="5" borderId="1" xfId="3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 vertical="center" wrapText="1"/>
    </xf>
    <xf numFmtId="0" fontId="13" fillId="6" borderId="1" xfId="3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vertical="center" wrapText="1"/>
    </xf>
    <xf numFmtId="0" fontId="23" fillId="8" borderId="1" xfId="3" applyFont="1" applyFill="1" applyBorder="1" applyAlignment="1">
      <alignment vertical="center" wrapText="1"/>
    </xf>
    <xf numFmtId="4" fontId="6" fillId="8" borderId="1" xfId="3" applyNumberFormat="1" applyFont="1" applyFill="1" applyBorder="1" applyAlignment="1">
      <alignment vertical="center" wrapText="1"/>
    </xf>
    <xf numFmtId="0" fontId="13" fillId="9" borderId="1" xfId="3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16" fillId="7" borderId="2" xfId="3" applyFont="1" applyFill="1" applyBorder="1" applyAlignment="1">
      <alignment vertical="center" wrapText="1"/>
    </xf>
    <xf numFmtId="0" fontId="6" fillId="7" borderId="2" xfId="3" applyFont="1" applyFill="1" applyBorder="1" applyAlignment="1">
      <alignment horizontal="center" vertical="center" wrapText="1"/>
    </xf>
    <xf numFmtId="0" fontId="6" fillId="7" borderId="4" xfId="3" applyFont="1" applyFill="1" applyBorder="1" applyAlignment="1">
      <alignment horizontal="center" vertical="center" wrapText="1"/>
    </xf>
    <xf numFmtId="0" fontId="6" fillId="7" borderId="2" xfId="0" applyNumberFormat="1" applyFont="1" applyFill="1" applyBorder="1" applyAlignment="1">
      <alignment horizontal="center" vertical="center" wrapText="1"/>
    </xf>
    <xf numFmtId="0" fontId="6" fillId="7" borderId="5" xfId="3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7" borderId="2" xfId="3" applyNumberFormat="1" applyFont="1" applyFill="1" applyBorder="1" applyAlignment="1">
      <alignment horizontal="center" vertical="center" wrapText="1"/>
    </xf>
    <xf numFmtId="2" fontId="6" fillId="7" borderId="2" xfId="3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6" borderId="2" xfId="3" applyNumberFormat="1" applyFont="1" applyFill="1" applyBorder="1" applyAlignment="1">
      <alignment horizontal="center" vertical="center" wrapText="1"/>
    </xf>
    <xf numFmtId="4" fontId="9" fillId="6" borderId="2" xfId="3" applyNumberFormat="1" applyFont="1" applyFill="1" applyBorder="1" applyAlignment="1">
      <alignment vertical="center" wrapText="1"/>
    </xf>
    <xf numFmtId="4" fontId="9" fillId="7" borderId="2" xfId="3" applyNumberFormat="1" applyFont="1" applyFill="1" applyBorder="1" applyAlignment="1">
      <alignment horizontal="right" vertical="center" wrapText="1"/>
    </xf>
    <xf numFmtId="4" fontId="9" fillId="4" borderId="2" xfId="3" applyNumberFormat="1" applyFont="1" applyFill="1" applyBorder="1" applyAlignment="1">
      <alignment horizontal="right" vertical="center" wrapText="1"/>
    </xf>
    <xf numFmtId="4" fontId="6" fillId="7" borderId="2" xfId="0" applyNumberFormat="1" applyFont="1" applyFill="1" applyBorder="1" applyAlignment="1">
      <alignment horizontal="right" vertical="center" wrapText="1"/>
    </xf>
    <xf numFmtId="4" fontId="6" fillId="4" borderId="2" xfId="3" applyNumberFormat="1" applyFont="1" applyFill="1" applyBorder="1" applyAlignment="1">
      <alignment horizontal="right" vertical="center" wrapText="1"/>
    </xf>
    <xf numFmtId="4" fontId="6" fillId="6" borderId="2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4" fontId="6" fillId="7" borderId="2" xfId="3" applyNumberFormat="1" applyFont="1" applyFill="1" applyBorder="1" applyAlignment="1">
      <alignment horizontal="right" vertical="center" wrapText="1"/>
    </xf>
    <xf numFmtId="22" fontId="6" fillId="9" borderId="1" xfId="3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6" fillId="8" borderId="2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4" fontId="9" fillId="8" borderId="2" xfId="3" applyNumberFormat="1" applyFont="1" applyFill="1" applyBorder="1" applyAlignment="1">
      <alignment horizontal="right" vertical="center" wrapText="1"/>
    </xf>
    <xf numFmtId="4" fontId="6" fillId="8" borderId="2" xfId="3" applyNumberFormat="1" applyFont="1" applyFill="1" applyBorder="1" applyAlignment="1">
      <alignment horizontal="right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vertical="center" wrapText="1"/>
    </xf>
    <xf numFmtId="0" fontId="4" fillId="2" borderId="0" xfId="3" applyFont="1" applyFill="1" applyAlignment="1">
      <alignment wrapText="1"/>
    </xf>
    <xf numFmtId="0" fontId="0" fillId="2" borderId="0" xfId="0" applyFill="1"/>
    <xf numFmtId="167" fontId="14" fillId="9" borderId="2" xfId="0" applyNumberFormat="1" applyFont="1" applyFill="1" applyBorder="1" applyAlignment="1">
      <alignment horizontal="right" vertical="center" wrapText="1"/>
    </xf>
    <xf numFmtId="4" fontId="9" fillId="5" borderId="2" xfId="3" applyNumberFormat="1" applyFont="1" applyFill="1" applyBorder="1" applyAlignment="1">
      <alignment horizontal="right" vertical="center" wrapText="1"/>
    </xf>
    <xf numFmtId="4" fontId="6" fillId="5" borderId="2" xfId="3" applyNumberFormat="1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3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14" fontId="6" fillId="5" borderId="2" xfId="3" applyNumberFormat="1" applyFont="1" applyFill="1" applyBorder="1" applyAlignment="1">
      <alignment horizontal="center" vertical="center" wrapText="1"/>
    </xf>
    <xf numFmtId="0" fontId="6" fillId="5" borderId="2" xfId="3" applyNumberFormat="1" applyFont="1" applyFill="1" applyBorder="1" applyAlignment="1">
      <alignment horizontal="center" vertical="center" wrapText="1"/>
    </xf>
    <xf numFmtId="0" fontId="7" fillId="5" borderId="2" xfId="3" applyNumberFormat="1" applyFont="1" applyFill="1" applyBorder="1" applyAlignment="1">
      <alignment horizontal="center" vertical="center" wrapText="1"/>
    </xf>
    <xf numFmtId="0" fontId="13" fillId="5" borderId="2" xfId="3" applyFont="1" applyFill="1" applyBorder="1" applyAlignment="1">
      <alignment horizontal="center" vertical="center" wrapText="1"/>
    </xf>
    <xf numFmtId="167" fontId="6" fillId="5" borderId="2" xfId="3" applyNumberFormat="1" applyFont="1" applyFill="1" applyBorder="1" applyAlignment="1">
      <alignment horizontal="right" vertical="center" wrapText="1"/>
    </xf>
    <xf numFmtId="166" fontId="6" fillId="5" borderId="2" xfId="3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165" fontId="10" fillId="2" borderId="2" xfId="3" applyNumberFormat="1" applyFont="1" applyFill="1" applyBorder="1" applyAlignment="1">
      <alignment horizontal="center" vertical="center" wrapText="1"/>
    </xf>
    <xf numFmtId="165" fontId="10" fillId="2" borderId="3" xfId="3" applyNumberFormat="1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10" fillId="4" borderId="2" xfId="3" applyFont="1" applyFill="1" applyBorder="1" applyAlignment="1">
      <alignment horizontal="center" vertical="center" wrapText="1"/>
    </xf>
    <xf numFmtId="0" fontId="10" fillId="4" borderId="3" xfId="3" applyFont="1" applyFill="1" applyBorder="1" applyAlignment="1">
      <alignment horizontal="center" vertical="center" wrapText="1"/>
    </xf>
    <xf numFmtId="2" fontId="10" fillId="2" borderId="2" xfId="3" applyNumberFormat="1" applyFont="1" applyFill="1" applyBorder="1" applyAlignment="1">
      <alignment horizontal="center" vertical="center" wrapText="1"/>
    </xf>
    <xf numFmtId="2" fontId="10" fillId="2" borderId="3" xfId="3" applyNumberFormat="1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2" borderId="4" xfId="3" applyNumberFormat="1" applyFont="1" applyFill="1" applyBorder="1" applyAlignment="1">
      <alignment horizontal="center" vertical="center" wrapText="1"/>
    </xf>
    <xf numFmtId="4" fontId="10" fillId="2" borderId="6" xfId="3" applyNumberFormat="1" applyFont="1" applyFill="1" applyBorder="1" applyAlignment="1">
      <alignment horizontal="center" vertical="center" wrapText="1"/>
    </xf>
    <xf numFmtId="4" fontId="10" fillId="2" borderId="5" xfId="3" applyNumberFormat="1" applyFont="1" applyFill="1" applyBorder="1" applyAlignment="1">
      <alignment horizontal="center" vertical="center" wrapText="1"/>
    </xf>
    <xf numFmtId="166" fontId="10" fillId="2" borderId="2" xfId="3" applyNumberFormat="1" applyFont="1" applyFill="1" applyBorder="1" applyAlignment="1">
      <alignment horizontal="center" vertical="center" wrapText="1"/>
    </xf>
    <xf numFmtId="166" fontId="10" fillId="2" borderId="3" xfId="3" applyNumberFormat="1" applyFont="1" applyFill="1" applyBorder="1" applyAlignment="1">
      <alignment horizontal="center" vertical="center" wrapText="1"/>
    </xf>
    <xf numFmtId="2" fontId="10" fillId="3" borderId="2" xfId="3" applyNumberFormat="1" applyFont="1" applyFill="1" applyBorder="1" applyAlignment="1">
      <alignment horizontal="center" vertical="center" wrapText="1"/>
    </xf>
    <xf numFmtId="2" fontId="10" fillId="3" borderId="3" xfId="3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2"/>
    <cellStyle name="Обычный 2 2 2" xfId="7"/>
    <cellStyle name="Обычный 2 3" xfId="3"/>
    <cellStyle name="Обычный 3" xfId="4"/>
    <cellStyle name="Обычный 4" xfId="5"/>
    <cellStyle name="Обычный 4 2" xfId="8"/>
    <cellStyle name="Финансовый 2" xfId="6"/>
    <cellStyle name="Финансовый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V104"/>
  <sheetViews>
    <sheetView tabSelected="1" zoomScale="50" zoomScaleNormal="50" workbookViewId="0">
      <pane ySplit="5" topLeftCell="A6" activePane="bottomLeft" state="frozen"/>
      <selection pane="bottomLeft" activeCell="C18" sqref="C18"/>
    </sheetView>
  </sheetViews>
  <sheetFormatPr defaultRowHeight="12.75" x14ac:dyDescent="0.2"/>
  <cols>
    <col min="1" max="1" width="9.140625" style="161"/>
    <col min="2" max="2" width="31.28515625" customWidth="1"/>
    <col min="3" max="3" width="22" customWidth="1"/>
    <col min="4" max="4" width="24" customWidth="1"/>
    <col min="5" max="5" width="25.85546875" customWidth="1"/>
    <col min="6" max="7" width="9.140625" customWidth="1"/>
    <col min="8" max="8" width="39.5703125" customWidth="1"/>
    <col min="9" max="9" width="9.140625" customWidth="1"/>
    <col min="10" max="10" width="16.140625" customWidth="1"/>
    <col min="11" max="13" width="9.140625" customWidth="1"/>
    <col min="14" max="14" width="54.140625" customWidth="1"/>
    <col min="15" max="15" width="9.140625" customWidth="1"/>
    <col min="16" max="16" width="25.85546875" customWidth="1"/>
    <col min="17" max="17" width="9.140625" customWidth="1"/>
    <col min="18" max="18" width="25.5703125" customWidth="1"/>
    <col min="19" max="19" width="9.140625" customWidth="1"/>
    <col min="20" max="20" width="16.140625" customWidth="1"/>
    <col min="21" max="21" width="9.140625" customWidth="1"/>
    <col min="22" max="22" width="18.5703125" customWidth="1"/>
    <col min="23" max="25" width="9.140625" customWidth="1"/>
    <col min="26" max="31" width="10.5703125" customWidth="1"/>
    <col min="32" max="32" width="11.140625" customWidth="1"/>
    <col min="33" max="33" width="18" customWidth="1"/>
    <col min="34" max="34" width="21.140625" customWidth="1"/>
    <col min="35" max="38" width="18" customWidth="1"/>
    <col min="39" max="39" width="19.140625" customWidth="1"/>
    <col min="40" max="40" width="20.5703125" customWidth="1"/>
    <col min="41" max="41" width="18" customWidth="1"/>
    <col min="42" max="42" width="21.140625" style="6" customWidth="1"/>
    <col min="43" max="43" width="32.7109375" customWidth="1"/>
    <col min="44" max="44" width="26.28515625" customWidth="1"/>
    <col min="45" max="45" width="26.140625" customWidth="1"/>
    <col min="46" max="46" width="21.42578125" customWidth="1"/>
    <col min="47" max="47" width="12.85546875" customWidth="1"/>
    <col min="48" max="48" width="11.140625" customWidth="1"/>
    <col min="52" max="55" width="15.140625" customWidth="1"/>
  </cols>
  <sheetData>
    <row r="1" spans="1:48" ht="73.5" customHeight="1" x14ac:dyDescent="0.2">
      <c r="A1" s="187" t="s">
        <v>282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</row>
    <row r="2" spans="1:48" ht="31.5" customHeight="1" x14ac:dyDescent="0.2">
      <c r="A2" s="16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2"/>
      <c r="AH2" s="2"/>
      <c r="AI2" s="2"/>
      <c r="AJ2" s="2"/>
      <c r="AK2" s="2"/>
      <c r="AL2" s="2"/>
      <c r="AM2" s="2"/>
      <c r="AN2" s="2"/>
      <c r="AO2" s="2"/>
      <c r="AP2" s="5"/>
    </row>
    <row r="3" spans="1:48" ht="45.75" customHeight="1" x14ac:dyDescent="0.2">
      <c r="A3" s="181" t="s">
        <v>0</v>
      </c>
      <c r="B3" s="175" t="s">
        <v>1</v>
      </c>
      <c r="C3" s="175" t="s">
        <v>2</v>
      </c>
      <c r="D3" s="175" t="s">
        <v>3</v>
      </c>
      <c r="E3" s="175" t="s">
        <v>123</v>
      </c>
      <c r="F3" s="175" t="s">
        <v>4</v>
      </c>
      <c r="G3" s="175" t="s">
        <v>5</v>
      </c>
      <c r="H3" s="175" t="s">
        <v>60</v>
      </c>
      <c r="I3" s="175" t="s">
        <v>5</v>
      </c>
      <c r="J3" s="179" t="s">
        <v>35</v>
      </c>
      <c r="K3" s="175" t="s">
        <v>5</v>
      </c>
      <c r="L3" s="177" t="s">
        <v>6</v>
      </c>
      <c r="M3" s="175" t="s">
        <v>5</v>
      </c>
      <c r="N3" s="175" t="s">
        <v>7</v>
      </c>
      <c r="O3" s="175" t="s">
        <v>5</v>
      </c>
      <c r="P3" s="183" t="s">
        <v>8</v>
      </c>
      <c r="Q3" s="175" t="s">
        <v>5</v>
      </c>
      <c r="R3" s="175" t="s">
        <v>9</v>
      </c>
      <c r="S3" s="175" t="s">
        <v>5</v>
      </c>
      <c r="T3" s="175" t="s">
        <v>10</v>
      </c>
      <c r="U3" s="175" t="s">
        <v>5</v>
      </c>
      <c r="V3" s="179" t="s">
        <v>36</v>
      </c>
      <c r="W3" s="175" t="s">
        <v>5</v>
      </c>
      <c r="X3" s="177" t="s">
        <v>11</v>
      </c>
      <c r="Y3" s="175" t="s">
        <v>5</v>
      </c>
      <c r="Z3" s="177" t="s">
        <v>12</v>
      </c>
      <c r="AA3" s="175" t="s">
        <v>5</v>
      </c>
      <c r="AB3" s="175" t="s">
        <v>19</v>
      </c>
      <c r="AC3" s="175" t="s">
        <v>5</v>
      </c>
      <c r="AD3" s="185" t="s">
        <v>34</v>
      </c>
      <c r="AE3" s="175" t="s">
        <v>5</v>
      </c>
      <c r="AF3" s="179" t="s">
        <v>37</v>
      </c>
      <c r="AG3" s="179" t="s">
        <v>5</v>
      </c>
      <c r="AH3" s="195" t="s">
        <v>38</v>
      </c>
      <c r="AI3" s="179" t="s">
        <v>5</v>
      </c>
      <c r="AJ3" s="175" t="s">
        <v>13</v>
      </c>
      <c r="AK3" s="190" t="s">
        <v>14</v>
      </c>
      <c r="AL3" s="191"/>
      <c r="AM3" s="192"/>
      <c r="AN3" s="190" t="s">
        <v>15</v>
      </c>
      <c r="AO3" s="191"/>
      <c r="AP3" s="192"/>
      <c r="AQ3" s="190" t="s">
        <v>16</v>
      </c>
      <c r="AR3" s="191"/>
      <c r="AS3" s="192"/>
      <c r="AT3" s="193" t="s">
        <v>20</v>
      </c>
      <c r="AU3" s="188" t="s">
        <v>39</v>
      </c>
      <c r="AV3" s="188" t="s">
        <v>40</v>
      </c>
    </row>
    <row r="4" spans="1:48" ht="148.5" customHeight="1" x14ac:dyDescent="0.2">
      <c r="A4" s="182"/>
      <c r="B4" s="176"/>
      <c r="C4" s="176"/>
      <c r="D4" s="176"/>
      <c r="E4" s="176"/>
      <c r="F4" s="176"/>
      <c r="G4" s="176"/>
      <c r="H4" s="176"/>
      <c r="I4" s="176"/>
      <c r="J4" s="180"/>
      <c r="K4" s="176"/>
      <c r="L4" s="178"/>
      <c r="M4" s="176"/>
      <c r="N4" s="176"/>
      <c r="O4" s="176"/>
      <c r="P4" s="184"/>
      <c r="Q4" s="176"/>
      <c r="R4" s="176"/>
      <c r="S4" s="176"/>
      <c r="T4" s="176"/>
      <c r="U4" s="176"/>
      <c r="V4" s="180"/>
      <c r="W4" s="176"/>
      <c r="X4" s="178"/>
      <c r="Y4" s="176"/>
      <c r="Z4" s="178"/>
      <c r="AA4" s="176"/>
      <c r="AB4" s="176"/>
      <c r="AC4" s="176"/>
      <c r="AD4" s="186"/>
      <c r="AE4" s="176"/>
      <c r="AF4" s="180"/>
      <c r="AG4" s="180"/>
      <c r="AH4" s="196"/>
      <c r="AI4" s="180"/>
      <c r="AJ4" s="176"/>
      <c r="AK4" s="1" t="s">
        <v>17</v>
      </c>
      <c r="AL4" s="1" t="s">
        <v>28</v>
      </c>
      <c r="AM4" s="1" t="s">
        <v>18</v>
      </c>
      <c r="AN4" s="1" t="s">
        <v>17</v>
      </c>
      <c r="AO4" s="1" t="s">
        <v>28</v>
      </c>
      <c r="AP4" s="1" t="s">
        <v>18</v>
      </c>
      <c r="AQ4" s="1" t="s">
        <v>17</v>
      </c>
      <c r="AR4" s="1" t="s">
        <v>28</v>
      </c>
      <c r="AS4" s="1" t="s">
        <v>18</v>
      </c>
      <c r="AT4" s="194"/>
      <c r="AU4" s="189"/>
      <c r="AV4" s="189"/>
    </row>
    <row r="5" spans="1:48" ht="15.75" x14ac:dyDescent="0.2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18</v>
      </c>
      <c r="S5" s="9">
        <v>19</v>
      </c>
      <c r="T5" s="9">
        <v>20</v>
      </c>
      <c r="U5" s="9">
        <v>21</v>
      </c>
      <c r="V5" s="9">
        <v>22</v>
      </c>
      <c r="W5" s="9">
        <v>23</v>
      </c>
      <c r="X5" s="9">
        <v>24</v>
      </c>
      <c r="Y5" s="9">
        <v>25</v>
      </c>
      <c r="Z5" s="9">
        <v>26</v>
      </c>
      <c r="AA5" s="9">
        <v>27</v>
      </c>
      <c r="AB5" s="9">
        <v>28</v>
      </c>
      <c r="AC5" s="9">
        <v>29</v>
      </c>
      <c r="AD5" s="9">
        <v>30</v>
      </c>
      <c r="AE5" s="9">
        <v>31</v>
      </c>
      <c r="AF5" s="9">
        <v>32</v>
      </c>
      <c r="AG5" s="9">
        <v>33</v>
      </c>
      <c r="AH5" s="9">
        <v>34</v>
      </c>
      <c r="AI5" s="9">
        <v>35</v>
      </c>
      <c r="AJ5" s="9">
        <v>36</v>
      </c>
      <c r="AK5" s="9">
        <v>37</v>
      </c>
      <c r="AL5" s="9">
        <v>38</v>
      </c>
      <c r="AM5" s="9">
        <v>39</v>
      </c>
      <c r="AN5" s="9">
        <v>40</v>
      </c>
      <c r="AO5" s="9">
        <v>41</v>
      </c>
      <c r="AP5" s="9">
        <v>42</v>
      </c>
      <c r="AQ5" s="9">
        <v>43</v>
      </c>
      <c r="AR5" s="9">
        <v>44</v>
      </c>
      <c r="AS5" s="9">
        <v>45</v>
      </c>
      <c r="AT5" s="9">
        <v>46</v>
      </c>
      <c r="AU5" s="9">
        <v>47</v>
      </c>
      <c r="AV5" s="9">
        <v>48</v>
      </c>
    </row>
    <row r="6" spans="1:48" s="8" customFormat="1" ht="55.5" customHeight="1" x14ac:dyDescent="0.25">
      <c r="A6" s="11">
        <v>1</v>
      </c>
      <c r="B6" s="103" t="s">
        <v>92</v>
      </c>
      <c r="C6" s="26" t="s">
        <v>93</v>
      </c>
      <c r="D6" s="26" t="s">
        <v>29</v>
      </c>
      <c r="E6" s="27" t="s">
        <v>94</v>
      </c>
      <c r="F6" s="26">
        <v>1982</v>
      </c>
      <c r="G6" s="26">
        <v>6</v>
      </c>
      <c r="H6" s="26" t="s">
        <v>47</v>
      </c>
      <c r="I6" s="26">
        <v>0</v>
      </c>
      <c r="J6" s="26" t="s">
        <v>45</v>
      </c>
      <c r="K6" s="26">
        <v>5</v>
      </c>
      <c r="L6" s="27">
        <v>87.91</v>
      </c>
      <c r="M6" s="26">
        <v>7</v>
      </c>
      <c r="N6" s="26" t="s">
        <v>30</v>
      </c>
      <c r="O6" s="26">
        <v>10</v>
      </c>
      <c r="P6" s="26" t="s">
        <v>43</v>
      </c>
      <c r="Q6" s="26">
        <v>3</v>
      </c>
      <c r="R6" s="26" t="s">
        <v>24</v>
      </c>
      <c r="S6" s="26">
        <v>0</v>
      </c>
      <c r="T6" s="26">
        <v>234</v>
      </c>
      <c r="U6" s="26">
        <v>7</v>
      </c>
      <c r="V6" s="26" t="s">
        <v>41</v>
      </c>
      <c r="W6" s="26">
        <v>10</v>
      </c>
      <c r="X6" s="27">
        <v>5.0999999999999996</v>
      </c>
      <c r="Y6" s="27">
        <v>5</v>
      </c>
      <c r="Z6" s="27">
        <v>30.1</v>
      </c>
      <c r="AA6" s="27">
        <v>3</v>
      </c>
      <c r="AB6" s="27" t="s">
        <v>22</v>
      </c>
      <c r="AC6" s="27">
        <v>0</v>
      </c>
      <c r="AD6" s="27">
        <v>98.6</v>
      </c>
      <c r="AE6" s="26">
        <v>3</v>
      </c>
      <c r="AF6" s="27" t="s">
        <v>42</v>
      </c>
      <c r="AG6" s="32">
        <v>10</v>
      </c>
      <c r="AH6" s="27" t="s">
        <v>38</v>
      </c>
      <c r="AI6" s="26">
        <v>10</v>
      </c>
      <c r="AJ6" s="122">
        <f>G6+I6+K6+M6+O6+Q6+S6+U6+W6+Y6+AA6+AC6+AE6+AG6+AI6</f>
        <v>79</v>
      </c>
      <c r="AK6" s="28">
        <f t="shared" ref="AK6:AK37" si="0">AL6+AM6</f>
        <v>5422467.5999999996</v>
      </c>
      <c r="AL6" s="29">
        <v>5145921.75</v>
      </c>
      <c r="AM6" s="29">
        <v>276545.84999999998</v>
      </c>
      <c r="AN6" s="28">
        <f t="shared" ref="AN6:AN30" si="1">AO6+AP6</f>
        <v>2951624.7199999997</v>
      </c>
      <c r="AO6" s="29">
        <v>2063185.68</v>
      </c>
      <c r="AP6" s="29">
        <v>888439.04</v>
      </c>
      <c r="AQ6" s="28">
        <f t="shared" ref="AQ6:AS13" si="2">AK6+AN6</f>
        <v>8374092.3199999994</v>
      </c>
      <c r="AR6" s="29">
        <f t="shared" si="2"/>
        <v>7209107.4299999997</v>
      </c>
      <c r="AS6" s="29">
        <f t="shared" si="2"/>
        <v>1164984.8900000001</v>
      </c>
      <c r="AT6" s="48">
        <v>44753.583333333336</v>
      </c>
      <c r="AU6" s="30">
        <f t="shared" ref="AU6:AU11" si="3">AM6/AK6*100</f>
        <v>5.100000044260292</v>
      </c>
      <c r="AV6" s="30">
        <f t="shared" ref="AV6:AV11" si="4">AP6/AN6*100</f>
        <v>30.099999975606661</v>
      </c>
    </row>
    <row r="7" spans="1:48" s="8" customFormat="1" ht="55.5" customHeight="1" x14ac:dyDescent="0.25">
      <c r="A7" s="11">
        <v>2</v>
      </c>
      <c r="B7" s="103" t="s">
        <v>46</v>
      </c>
      <c r="C7" s="26" t="s">
        <v>93</v>
      </c>
      <c r="D7" s="26" t="s">
        <v>29</v>
      </c>
      <c r="E7" s="27" t="s">
        <v>95</v>
      </c>
      <c r="F7" s="26">
        <v>1993</v>
      </c>
      <c r="G7" s="26">
        <v>5</v>
      </c>
      <c r="H7" s="26" t="s">
        <v>96</v>
      </c>
      <c r="I7" s="26">
        <v>2</v>
      </c>
      <c r="J7" s="26" t="s">
        <v>48</v>
      </c>
      <c r="K7" s="26">
        <v>5</v>
      </c>
      <c r="L7" s="27">
        <v>82.69</v>
      </c>
      <c r="M7" s="26">
        <v>7</v>
      </c>
      <c r="N7" s="26" t="s">
        <v>30</v>
      </c>
      <c r="O7" s="26">
        <v>10</v>
      </c>
      <c r="P7" s="26" t="s">
        <v>43</v>
      </c>
      <c r="Q7" s="26">
        <v>3</v>
      </c>
      <c r="R7" s="26" t="s">
        <v>24</v>
      </c>
      <c r="S7" s="26">
        <v>0</v>
      </c>
      <c r="T7" s="26">
        <v>435</v>
      </c>
      <c r="U7" s="26">
        <v>7</v>
      </c>
      <c r="V7" s="26" t="s">
        <v>41</v>
      </c>
      <c r="W7" s="26">
        <v>10</v>
      </c>
      <c r="X7" s="27">
        <v>5.0999999999999996</v>
      </c>
      <c r="Y7" s="27">
        <v>5</v>
      </c>
      <c r="Z7" s="27" t="s">
        <v>22</v>
      </c>
      <c r="AA7" s="27">
        <v>0</v>
      </c>
      <c r="AB7" s="27" t="s">
        <v>22</v>
      </c>
      <c r="AC7" s="27">
        <v>0</v>
      </c>
      <c r="AD7" s="27">
        <v>98.2</v>
      </c>
      <c r="AE7" s="26">
        <v>3</v>
      </c>
      <c r="AF7" s="27" t="s">
        <v>42</v>
      </c>
      <c r="AG7" s="32">
        <v>10</v>
      </c>
      <c r="AH7" s="27" t="s">
        <v>38</v>
      </c>
      <c r="AI7" s="26">
        <v>10</v>
      </c>
      <c r="AJ7" s="122">
        <f>G7+I7+K7+M7+O7+Q7+S7+U7+W7+Y7+AA7+AC7+AE7+AG7+AI7</f>
        <v>77</v>
      </c>
      <c r="AK7" s="28">
        <f t="shared" si="0"/>
        <v>7533702</v>
      </c>
      <c r="AL7" s="29">
        <v>7149483.2000000002</v>
      </c>
      <c r="AM7" s="29">
        <v>384218.8</v>
      </c>
      <c r="AN7" s="28">
        <f t="shared" si="1"/>
        <v>0</v>
      </c>
      <c r="AO7" s="29">
        <v>0</v>
      </c>
      <c r="AP7" s="29">
        <v>0</v>
      </c>
      <c r="AQ7" s="28">
        <f t="shared" si="2"/>
        <v>7533702</v>
      </c>
      <c r="AR7" s="29">
        <f t="shared" si="2"/>
        <v>7149483.2000000002</v>
      </c>
      <c r="AS7" s="29">
        <f t="shared" si="2"/>
        <v>384218.8</v>
      </c>
      <c r="AT7" s="48">
        <v>44753.583333333336</v>
      </c>
      <c r="AU7" s="30">
        <f t="shared" si="3"/>
        <v>5.0999999734526265</v>
      </c>
      <c r="AV7" s="30" t="e">
        <f t="shared" si="4"/>
        <v>#DIV/0!</v>
      </c>
    </row>
    <row r="8" spans="1:48" s="8" customFormat="1" ht="55.5" customHeight="1" x14ac:dyDescent="0.25">
      <c r="A8" s="11">
        <v>3</v>
      </c>
      <c r="B8" s="103" t="s">
        <v>127</v>
      </c>
      <c r="C8" s="26" t="s">
        <v>128</v>
      </c>
      <c r="D8" s="26" t="s">
        <v>286</v>
      </c>
      <c r="E8" s="116" t="s">
        <v>129</v>
      </c>
      <c r="F8" s="26">
        <v>1987</v>
      </c>
      <c r="G8" s="71">
        <v>6</v>
      </c>
      <c r="H8" s="26" t="s">
        <v>47</v>
      </c>
      <c r="I8" s="26">
        <v>0</v>
      </c>
      <c r="J8" s="26" t="s">
        <v>45</v>
      </c>
      <c r="K8" s="26">
        <v>5</v>
      </c>
      <c r="L8" s="27">
        <v>71.7</v>
      </c>
      <c r="M8" s="26">
        <v>6</v>
      </c>
      <c r="N8" s="25" t="s">
        <v>130</v>
      </c>
      <c r="O8" s="26">
        <v>7</v>
      </c>
      <c r="P8" s="26" t="s">
        <v>43</v>
      </c>
      <c r="Q8" s="26">
        <v>3</v>
      </c>
      <c r="R8" s="26" t="s">
        <v>24</v>
      </c>
      <c r="S8" s="26">
        <v>0</v>
      </c>
      <c r="T8" s="26">
        <v>284</v>
      </c>
      <c r="U8" s="26">
        <v>7</v>
      </c>
      <c r="V8" s="26" t="s">
        <v>41</v>
      </c>
      <c r="W8" s="26">
        <v>10</v>
      </c>
      <c r="X8" s="27">
        <v>6</v>
      </c>
      <c r="Y8" s="27">
        <v>5</v>
      </c>
      <c r="Z8" s="27">
        <v>31</v>
      </c>
      <c r="AA8" s="27">
        <v>3</v>
      </c>
      <c r="AB8" s="27" t="s">
        <v>26</v>
      </c>
      <c r="AC8" s="27">
        <v>0</v>
      </c>
      <c r="AD8" s="33">
        <v>98</v>
      </c>
      <c r="AE8" s="26">
        <v>3</v>
      </c>
      <c r="AF8" s="27" t="s">
        <v>42</v>
      </c>
      <c r="AG8" s="32">
        <v>10</v>
      </c>
      <c r="AH8" s="27" t="s">
        <v>63</v>
      </c>
      <c r="AI8" s="26">
        <v>10</v>
      </c>
      <c r="AJ8" s="122">
        <f>SUM(G8+I8+K8+M8+O8+Q8+S8+U8+W8+Y8+AA8+AC8+AE8+AG8+AI8)</f>
        <v>75</v>
      </c>
      <c r="AK8" s="28">
        <f t="shared" si="0"/>
        <v>2290172.4</v>
      </c>
      <c r="AL8" s="49">
        <v>2152762.06</v>
      </c>
      <c r="AM8" s="49">
        <v>137410.34</v>
      </c>
      <c r="AN8" s="28">
        <f t="shared" si="1"/>
        <v>2776236.6</v>
      </c>
      <c r="AO8" s="49">
        <v>1915603.25</v>
      </c>
      <c r="AP8" s="49">
        <v>860633.35</v>
      </c>
      <c r="AQ8" s="28">
        <f t="shared" si="2"/>
        <v>5066409</v>
      </c>
      <c r="AR8" s="29">
        <f t="shared" si="2"/>
        <v>4068365.31</v>
      </c>
      <c r="AS8" s="29">
        <f t="shared" si="2"/>
        <v>998043.69</v>
      </c>
      <c r="AT8" s="72">
        <v>44753.375</v>
      </c>
      <c r="AU8" s="30">
        <f t="shared" si="3"/>
        <v>5.9999998253406597</v>
      </c>
      <c r="AV8" s="30">
        <f t="shared" si="4"/>
        <v>31.000000144079937</v>
      </c>
    </row>
    <row r="9" spans="1:48" s="8" customFormat="1" ht="70.5" customHeight="1" x14ac:dyDescent="0.25">
      <c r="A9" s="11">
        <v>4</v>
      </c>
      <c r="B9" s="101" t="s">
        <v>33</v>
      </c>
      <c r="C9" s="63" t="s">
        <v>82</v>
      </c>
      <c r="D9" s="63" t="s">
        <v>21</v>
      </c>
      <c r="E9" s="115" t="s">
        <v>267</v>
      </c>
      <c r="F9" s="63">
        <v>1972</v>
      </c>
      <c r="G9" s="63">
        <v>6</v>
      </c>
      <c r="H9" s="63" t="s">
        <v>47</v>
      </c>
      <c r="I9" s="63">
        <v>0</v>
      </c>
      <c r="J9" s="63" t="s">
        <v>45</v>
      </c>
      <c r="K9" s="63">
        <v>5</v>
      </c>
      <c r="L9" s="63">
        <v>84.36</v>
      </c>
      <c r="M9" s="63">
        <v>7</v>
      </c>
      <c r="N9" s="63" t="s">
        <v>78</v>
      </c>
      <c r="O9" s="63">
        <v>10</v>
      </c>
      <c r="P9" s="63" t="s">
        <v>43</v>
      </c>
      <c r="Q9" s="63">
        <v>3</v>
      </c>
      <c r="R9" s="63" t="s">
        <v>24</v>
      </c>
      <c r="S9" s="63">
        <v>0</v>
      </c>
      <c r="T9" s="63">
        <v>144</v>
      </c>
      <c r="U9" s="63">
        <v>4</v>
      </c>
      <c r="V9" s="63" t="s">
        <v>76</v>
      </c>
      <c r="W9" s="63">
        <v>10</v>
      </c>
      <c r="X9" s="63">
        <v>5.5</v>
      </c>
      <c r="Y9" s="63">
        <v>5</v>
      </c>
      <c r="Z9" s="63">
        <v>20.100000000000001</v>
      </c>
      <c r="AA9" s="63">
        <v>1</v>
      </c>
      <c r="AB9" s="63" t="s">
        <v>44</v>
      </c>
      <c r="AC9" s="63">
        <v>0</v>
      </c>
      <c r="AD9" s="63">
        <v>106.85</v>
      </c>
      <c r="AE9" s="63">
        <v>3</v>
      </c>
      <c r="AF9" s="63" t="s">
        <v>42</v>
      </c>
      <c r="AG9" s="63">
        <v>10</v>
      </c>
      <c r="AH9" s="63" t="s">
        <v>63</v>
      </c>
      <c r="AI9" s="63">
        <v>10</v>
      </c>
      <c r="AJ9" s="121">
        <f>G9+I9+K9+M9+O9+Q9+S9+U9+W9+Y9+AA9+AC9+AE9+AG9+AI9</f>
        <v>74</v>
      </c>
      <c r="AK9" s="64">
        <f t="shared" si="0"/>
        <v>2244296.4</v>
      </c>
      <c r="AL9" s="65">
        <v>2120860.1</v>
      </c>
      <c r="AM9" s="65">
        <v>123436.3</v>
      </c>
      <c r="AN9" s="64">
        <f t="shared" si="1"/>
        <v>2249818</v>
      </c>
      <c r="AO9" s="65">
        <v>1797604.58</v>
      </c>
      <c r="AP9" s="65">
        <v>452213.42</v>
      </c>
      <c r="AQ9" s="64">
        <f t="shared" si="2"/>
        <v>4494114.4000000004</v>
      </c>
      <c r="AR9" s="65">
        <f t="shared" si="2"/>
        <v>3918464.68</v>
      </c>
      <c r="AS9" s="65">
        <f t="shared" si="2"/>
        <v>575649.72</v>
      </c>
      <c r="AT9" s="66">
        <v>44750.4375</v>
      </c>
      <c r="AU9" s="67">
        <f t="shared" si="3"/>
        <v>5.4999999108852116</v>
      </c>
      <c r="AV9" s="67">
        <f t="shared" si="4"/>
        <v>20.100000088896078</v>
      </c>
    </row>
    <row r="10" spans="1:48" s="8" customFormat="1" ht="64.5" customHeight="1" x14ac:dyDescent="0.25">
      <c r="A10" s="11">
        <v>5</v>
      </c>
      <c r="B10" s="110" t="s">
        <v>224</v>
      </c>
      <c r="C10" s="35" t="s">
        <v>221</v>
      </c>
      <c r="D10" s="94" t="s">
        <v>21</v>
      </c>
      <c r="E10" s="36" t="s">
        <v>225</v>
      </c>
      <c r="F10" s="35">
        <v>1981</v>
      </c>
      <c r="G10" s="35">
        <v>6</v>
      </c>
      <c r="H10" s="35" t="s">
        <v>47</v>
      </c>
      <c r="I10" s="35">
        <v>0</v>
      </c>
      <c r="J10" s="35" t="s">
        <v>48</v>
      </c>
      <c r="K10" s="35">
        <v>5</v>
      </c>
      <c r="L10" s="36">
        <v>80.55</v>
      </c>
      <c r="M10" s="35">
        <v>7</v>
      </c>
      <c r="N10" s="35" t="s">
        <v>30</v>
      </c>
      <c r="O10" s="35">
        <v>10</v>
      </c>
      <c r="P10" s="35" t="s">
        <v>43</v>
      </c>
      <c r="Q10" s="35">
        <v>3</v>
      </c>
      <c r="R10" s="35" t="s">
        <v>24</v>
      </c>
      <c r="S10" s="35">
        <v>0</v>
      </c>
      <c r="T10" s="35">
        <v>214</v>
      </c>
      <c r="U10" s="35">
        <v>7</v>
      </c>
      <c r="V10" s="35" t="s">
        <v>41</v>
      </c>
      <c r="W10" s="35">
        <v>10</v>
      </c>
      <c r="X10" s="36">
        <v>3.5</v>
      </c>
      <c r="Y10" s="36">
        <v>3</v>
      </c>
      <c r="Z10" s="36" t="s">
        <v>22</v>
      </c>
      <c r="AA10" s="36">
        <v>0</v>
      </c>
      <c r="AB10" s="36" t="s">
        <v>22</v>
      </c>
      <c r="AC10" s="36">
        <v>0</v>
      </c>
      <c r="AD10" s="36">
        <v>92.16</v>
      </c>
      <c r="AE10" s="35">
        <v>0</v>
      </c>
      <c r="AF10" s="36" t="s">
        <v>42</v>
      </c>
      <c r="AG10" s="36">
        <v>10</v>
      </c>
      <c r="AH10" s="36" t="s">
        <v>38</v>
      </c>
      <c r="AI10" s="35">
        <v>10</v>
      </c>
      <c r="AJ10" s="125">
        <f>G10+I10+K10+M10+O10+Q10+S10+U10+W10+Y10+AA10+AC10+AE10+AG10+AI10</f>
        <v>71</v>
      </c>
      <c r="AK10" s="93">
        <f t="shared" si="0"/>
        <v>7102425.5999999996</v>
      </c>
      <c r="AL10" s="61">
        <v>6853840.6999999993</v>
      </c>
      <c r="AM10" s="95">
        <v>248584.9</v>
      </c>
      <c r="AN10" s="93">
        <f t="shared" si="1"/>
        <v>0</v>
      </c>
      <c r="AO10" s="61">
        <v>0</v>
      </c>
      <c r="AP10" s="61">
        <v>0</v>
      </c>
      <c r="AQ10" s="93">
        <f t="shared" si="2"/>
        <v>7102425.5999999996</v>
      </c>
      <c r="AR10" s="93">
        <f t="shared" si="2"/>
        <v>6853840.6999999993</v>
      </c>
      <c r="AS10" s="61">
        <f t="shared" si="2"/>
        <v>248584.9</v>
      </c>
      <c r="AT10" s="38">
        <v>44750.416666666664</v>
      </c>
      <c r="AU10" s="39">
        <f t="shared" si="3"/>
        <v>3.5000000563187883</v>
      </c>
      <c r="AV10" s="39" t="e">
        <f t="shared" si="4"/>
        <v>#DIV/0!</v>
      </c>
    </row>
    <row r="11" spans="1:48" s="8" customFormat="1" ht="55.5" customHeight="1" x14ac:dyDescent="0.25">
      <c r="A11" s="11">
        <v>6</v>
      </c>
      <c r="B11" s="110" t="s">
        <v>220</v>
      </c>
      <c r="C11" s="35" t="s">
        <v>221</v>
      </c>
      <c r="D11" s="34" t="s">
        <v>222</v>
      </c>
      <c r="E11" s="120" t="s">
        <v>223</v>
      </c>
      <c r="F11" s="34">
        <v>1986</v>
      </c>
      <c r="G11" s="34">
        <v>6</v>
      </c>
      <c r="H11" s="35" t="s">
        <v>47</v>
      </c>
      <c r="I11" s="35">
        <v>0</v>
      </c>
      <c r="J11" s="35" t="s">
        <v>45</v>
      </c>
      <c r="K11" s="35">
        <v>5</v>
      </c>
      <c r="L11" s="34">
        <v>92.41</v>
      </c>
      <c r="M11" s="34">
        <v>8</v>
      </c>
      <c r="N11" s="35" t="s">
        <v>30</v>
      </c>
      <c r="O11" s="35">
        <v>3</v>
      </c>
      <c r="P11" s="35" t="s">
        <v>43</v>
      </c>
      <c r="Q11" s="35">
        <v>3</v>
      </c>
      <c r="R11" s="35" t="s">
        <v>24</v>
      </c>
      <c r="S11" s="35">
        <v>0</v>
      </c>
      <c r="T11" s="34">
        <v>196</v>
      </c>
      <c r="U11" s="34">
        <v>5</v>
      </c>
      <c r="V11" s="35" t="s">
        <v>41</v>
      </c>
      <c r="W11" s="35">
        <v>10</v>
      </c>
      <c r="X11" s="34">
        <v>5.0999999999999996</v>
      </c>
      <c r="Y11" s="34">
        <v>5</v>
      </c>
      <c r="Z11" s="34">
        <v>30.1</v>
      </c>
      <c r="AA11" s="34">
        <v>3</v>
      </c>
      <c r="AB11" s="34" t="s">
        <v>22</v>
      </c>
      <c r="AC11" s="34">
        <v>0</v>
      </c>
      <c r="AD11" s="34">
        <v>98</v>
      </c>
      <c r="AE11" s="34">
        <v>3</v>
      </c>
      <c r="AF11" s="36" t="s">
        <v>42</v>
      </c>
      <c r="AG11" s="36">
        <v>10</v>
      </c>
      <c r="AH11" s="36" t="s">
        <v>38</v>
      </c>
      <c r="AI11" s="35">
        <v>10</v>
      </c>
      <c r="AJ11" s="125">
        <f>G11+I11+K11+M11+O11+Q11+S11+U11+W11+Y11+AA11+AC11+AE11+AG11+AI11</f>
        <v>71</v>
      </c>
      <c r="AK11" s="93">
        <f t="shared" si="0"/>
        <v>3955770</v>
      </c>
      <c r="AL11" s="62">
        <v>3754025.73</v>
      </c>
      <c r="AM11" s="62">
        <v>201744.27</v>
      </c>
      <c r="AN11" s="93">
        <f t="shared" si="1"/>
        <v>430515.6</v>
      </c>
      <c r="AO11" s="62">
        <v>300930.39999999997</v>
      </c>
      <c r="AP11" s="62">
        <v>129585.2</v>
      </c>
      <c r="AQ11" s="93">
        <f t="shared" si="2"/>
        <v>4386285.5999999996</v>
      </c>
      <c r="AR11" s="93">
        <f t="shared" si="2"/>
        <v>4054956.13</v>
      </c>
      <c r="AS11" s="61">
        <f t="shared" si="2"/>
        <v>331329.46999999997</v>
      </c>
      <c r="AT11" s="38">
        <v>44753.395833333336</v>
      </c>
      <c r="AU11" s="39">
        <f t="shared" si="3"/>
        <v>5.0999999999999996</v>
      </c>
      <c r="AV11" s="39">
        <f t="shared" si="4"/>
        <v>30.10000102203033</v>
      </c>
    </row>
    <row r="12" spans="1:48" s="8" customFormat="1" ht="55.5" customHeight="1" x14ac:dyDescent="0.25">
      <c r="A12" s="11">
        <v>7</v>
      </c>
      <c r="B12" s="105" t="s">
        <v>50</v>
      </c>
      <c r="C12" s="17" t="s">
        <v>102</v>
      </c>
      <c r="D12" s="10" t="s">
        <v>103</v>
      </c>
      <c r="E12" s="19" t="s">
        <v>104</v>
      </c>
      <c r="F12" s="17">
        <v>1974</v>
      </c>
      <c r="G12" s="17">
        <v>6</v>
      </c>
      <c r="H12" s="17" t="s">
        <v>47</v>
      </c>
      <c r="I12" s="17">
        <v>0</v>
      </c>
      <c r="J12" s="17" t="s">
        <v>48</v>
      </c>
      <c r="K12" s="17">
        <v>5</v>
      </c>
      <c r="L12" s="19">
        <v>82.69</v>
      </c>
      <c r="M12" s="17">
        <v>7</v>
      </c>
      <c r="N12" s="17" t="s">
        <v>105</v>
      </c>
      <c r="O12" s="17">
        <v>10</v>
      </c>
      <c r="P12" s="17" t="s">
        <v>43</v>
      </c>
      <c r="Q12" s="17">
        <v>3</v>
      </c>
      <c r="R12" s="17" t="s">
        <v>24</v>
      </c>
      <c r="S12" s="17">
        <v>0</v>
      </c>
      <c r="T12" s="17">
        <v>81</v>
      </c>
      <c r="U12" s="17">
        <v>3</v>
      </c>
      <c r="V12" s="17" t="s">
        <v>41</v>
      </c>
      <c r="W12" s="17">
        <v>10</v>
      </c>
      <c r="X12" s="19">
        <v>3.5</v>
      </c>
      <c r="Y12" s="19">
        <v>3</v>
      </c>
      <c r="Z12" s="19">
        <v>20</v>
      </c>
      <c r="AA12" s="19">
        <v>0</v>
      </c>
      <c r="AB12" s="19" t="s">
        <v>26</v>
      </c>
      <c r="AC12" s="19">
        <v>0</v>
      </c>
      <c r="AD12" s="19">
        <v>98.9</v>
      </c>
      <c r="AE12" s="17">
        <v>3</v>
      </c>
      <c r="AF12" s="19" t="s">
        <v>42</v>
      </c>
      <c r="AG12" s="19">
        <v>10</v>
      </c>
      <c r="AH12" s="19" t="s">
        <v>63</v>
      </c>
      <c r="AI12" s="17">
        <v>10</v>
      </c>
      <c r="AJ12" s="123">
        <f>G12+I12+K12+M12+O12+Q12+S12+U12+W12+Y12+AA12+AC12+AE12+AG12+AI12</f>
        <v>70</v>
      </c>
      <c r="AK12" s="20">
        <f t="shared" si="0"/>
        <v>3093330</v>
      </c>
      <c r="AL12" s="21">
        <v>2985063.45</v>
      </c>
      <c r="AM12" s="21">
        <v>108266.55</v>
      </c>
      <c r="AN12" s="20">
        <f t="shared" si="1"/>
        <v>2493646.7999999998</v>
      </c>
      <c r="AO12" s="21">
        <v>1994917.44</v>
      </c>
      <c r="AP12" s="21">
        <v>498729.35999999993</v>
      </c>
      <c r="AQ12" s="20">
        <f t="shared" si="2"/>
        <v>5586976.7999999998</v>
      </c>
      <c r="AR12" s="20">
        <f t="shared" si="2"/>
        <v>4979980.8900000006</v>
      </c>
      <c r="AS12" s="21">
        <f t="shared" si="2"/>
        <v>606995.90999999992</v>
      </c>
      <c r="AT12" s="22">
        <v>44736.604166666664</v>
      </c>
      <c r="AU12" s="7">
        <v>3.5</v>
      </c>
      <c r="AV12" s="7">
        <v>20</v>
      </c>
    </row>
    <row r="13" spans="1:48" s="8" customFormat="1" ht="55.5" customHeight="1" x14ac:dyDescent="0.25">
      <c r="A13" s="11">
        <v>8</v>
      </c>
      <c r="B13" s="110" t="s">
        <v>56</v>
      </c>
      <c r="C13" s="35" t="s">
        <v>221</v>
      </c>
      <c r="D13" s="34" t="s">
        <v>222</v>
      </c>
      <c r="E13" s="120" t="s">
        <v>226</v>
      </c>
      <c r="F13" s="34">
        <v>1984</v>
      </c>
      <c r="G13" s="34">
        <v>6</v>
      </c>
      <c r="H13" s="35" t="s">
        <v>47</v>
      </c>
      <c r="I13" s="35">
        <v>0</v>
      </c>
      <c r="J13" s="35" t="s">
        <v>48</v>
      </c>
      <c r="K13" s="35">
        <v>5</v>
      </c>
      <c r="L13" s="34">
        <v>80.7</v>
      </c>
      <c r="M13" s="34">
        <v>7</v>
      </c>
      <c r="N13" s="35" t="s">
        <v>30</v>
      </c>
      <c r="O13" s="35">
        <v>6</v>
      </c>
      <c r="P13" s="35" t="s">
        <v>43</v>
      </c>
      <c r="Q13" s="35">
        <v>3</v>
      </c>
      <c r="R13" s="35" t="s">
        <v>24</v>
      </c>
      <c r="S13" s="35">
        <v>0</v>
      </c>
      <c r="T13" s="34">
        <v>360</v>
      </c>
      <c r="U13" s="34">
        <v>7</v>
      </c>
      <c r="V13" s="35" t="s">
        <v>41</v>
      </c>
      <c r="W13" s="35">
        <v>10</v>
      </c>
      <c r="X13" s="34" t="s">
        <v>22</v>
      </c>
      <c r="Y13" s="34">
        <v>0</v>
      </c>
      <c r="Z13" s="34">
        <v>30.1</v>
      </c>
      <c r="AA13" s="34">
        <v>3</v>
      </c>
      <c r="AB13" s="34" t="s">
        <v>22</v>
      </c>
      <c r="AC13" s="34">
        <v>0</v>
      </c>
      <c r="AD13" s="34">
        <v>98</v>
      </c>
      <c r="AE13" s="34">
        <v>3</v>
      </c>
      <c r="AF13" s="36" t="s">
        <v>42</v>
      </c>
      <c r="AG13" s="36">
        <v>10</v>
      </c>
      <c r="AH13" s="36" t="s">
        <v>38</v>
      </c>
      <c r="AI13" s="35">
        <v>10</v>
      </c>
      <c r="AJ13" s="125">
        <f>G13+I13+K13+M13+O13+Q13+S13+U13+W13+Y13+AA13+AC13+AE13+AG13+AI13</f>
        <v>70</v>
      </c>
      <c r="AK13" s="93">
        <f t="shared" si="0"/>
        <v>0</v>
      </c>
      <c r="AL13" s="96">
        <v>0</v>
      </c>
      <c r="AM13" s="96">
        <v>0</v>
      </c>
      <c r="AN13" s="93">
        <f t="shared" si="1"/>
        <v>5242557.5999999996</v>
      </c>
      <c r="AO13" s="62">
        <v>3664547.76</v>
      </c>
      <c r="AP13" s="62">
        <v>1578009.84</v>
      </c>
      <c r="AQ13" s="93">
        <f t="shared" si="2"/>
        <v>5242557.5999999996</v>
      </c>
      <c r="AR13" s="93">
        <f t="shared" si="2"/>
        <v>3664547.76</v>
      </c>
      <c r="AS13" s="61">
        <f t="shared" si="2"/>
        <v>1578009.84</v>
      </c>
      <c r="AT13" s="38">
        <v>44753.395833333336</v>
      </c>
      <c r="AU13" s="39" t="e">
        <f t="shared" ref="AU13:AU28" si="5">AM13/AK13*100</f>
        <v>#DIV/0!</v>
      </c>
      <c r="AV13" s="39">
        <f>AP13/AN13*100</f>
        <v>30.100000045779186</v>
      </c>
    </row>
    <row r="14" spans="1:48" s="8" customFormat="1" ht="55.5" customHeight="1" x14ac:dyDescent="0.25">
      <c r="A14" s="11">
        <v>9</v>
      </c>
      <c r="B14" s="107" t="s">
        <v>182</v>
      </c>
      <c r="C14" s="74" t="s">
        <v>183</v>
      </c>
      <c r="D14" s="80" t="s">
        <v>184</v>
      </c>
      <c r="E14" s="118" t="s">
        <v>185</v>
      </c>
      <c r="F14" s="80">
        <v>2006</v>
      </c>
      <c r="G14" s="80">
        <v>3</v>
      </c>
      <c r="H14" s="74" t="s">
        <v>47</v>
      </c>
      <c r="I14" s="80">
        <v>0</v>
      </c>
      <c r="J14" s="75" t="s">
        <v>45</v>
      </c>
      <c r="K14" s="80">
        <v>5</v>
      </c>
      <c r="L14" s="80">
        <v>74.510000000000005</v>
      </c>
      <c r="M14" s="80">
        <v>6</v>
      </c>
      <c r="N14" s="74" t="s">
        <v>32</v>
      </c>
      <c r="O14" s="74">
        <v>9</v>
      </c>
      <c r="P14" s="80" t="s">
        <v>22</v>
      </c>
      <c r="Q14" s="74">
        <v>0</v>
      </c>
      <c r="R14" s="74" t="s">
        <v>23</v>
      </c>
      <c r="S14" s="74">
        <v>3</v>
      </c>
      <c r="T14" s="74">
        <v>294</v>
      </c>
      <c r="U14" s="74">
        <v>7</v>
      </c>
      <c r="V14" s="74" t="s">
        <v>41</v>
      </c>
      <c r="W14" s="74">
        <v>10</v>
      </c>
      <c r="X14" s="74">
        <v>3.1</v>
      </c>
      <c r="Y14" s="74">
        <v>3</v>
      </c>
      <c r="Z14" s="74">
        <v>0</v>
      </c>
      <c r="AA14" s="74">
        <v>0</v>
      </c>
      <c r="AB14" s="74" t="s">
        <v>22</v>
      </c>
      <c r="AC14" s="74">
        <v>0</v>
      </c>
      <c r="AD14" s="74">
        <v>98.6</v>
      </c>
      <c r="AE14" s="74">
        <v>3</v>
      </c>
      <c r="AF14" s="76" t="s">
        <v>42</v>
      </c>
      <c r="AG14" s="74">
        <v>10</v>
      </c>
      <c r="AH14" s="76" t="s">
        <v>38</v>
      </c>
      <c r="AI14" s="74">
        <v>10</v>
      </c>
      <c r="AJ14" s="129">
        <f>AI14+AG14+AE14+AC14+AA14+Y14+W14+U14+S14+Q14+O14+M14+K14+I14+G14</f>
        <v>69</v>
      </c>
      <c r="AK14" s="87">
        <f t="shared" si="0"/>
        <v>7763325.5999999996</v>
      </c>
      <c r="AL14" s="84">
        <v>7522662.5099999998</v>
      </c>
      <c r="AM14" s="84">
        <v>240663.09</v>
      </c>
      <c r="AN14" s="87">
        <f t="shared" si="1"/>
        <v>0</v>
      </c>
      <c r="AO14" s="84">
        <v>0</v>
      </c>
      <c r="AP14" s="84">
        <v>0</v>
      </c>
      <c r="AQ14" s="87">
        <f>AN14+AK14</f>
        <v>7763325.5999999996</v>
      </c>
      <c r="AR14" s="84">
        <f t="shared" ref="AR14:AR45" si="6">AL14+AO14</f>
        <v>7522662.5099999998</v>
      </c>
      <c r="AS14" s="84">
        <f t="shared" ref="AS14:AS45" si="7">AM14+AP14</f>
        <v>240663.09</v>
      </c>
      <c r="AT14" s="151">
        <v>44739.674305555556</v>
      </c>
      <c r="AU14" s="79">
        <f t="shared" si="5"/>
        <v>3.0999999536281204</v>
      </c>
      <c r="AV14" s="79" t="e">
        <f>AP14/AN14*100</f>
        <v>#DIV/0!</v>
      </c>
    </row>
    <row r="15" spans="1:48" s="8" customFormat="1" ht="55.5" customHeight="1" x14ac:dyDescent="0.25">
      <c r="A15" s="11">
        <v>10</v>
      </c>
      <c r="B15" s="107" t="s">
        <v>188</v>
      </c>
      <c r="C15" s="74" t="s">
        <v>183</v>
      </c>
      <c r="D15" s="74" t="s">
        <v>70</v>
      </c>
      <c r="E15" s="117" t="s">
        <v>189</v>
      </c>
      <c r="F15" s="75">
        <v>1995</v>
      </c>
      <c r="G15" s="75">
        <v>5</v>
      </c>
      <c r="H15" s="74" t="s">
        <v>47</v>
      </c>
      <c r="I15" s="75">
        <v>0</v>
      </c>
      <c r="J15" s="75" t="s">
        <v>45</v>
      </c>
      <c r="K15" s="74">
        <v>5</v>
      </c>
      <c r="L15" s="75">
        <v>71.959999999999994</v>
      </c>
      <c r="M15" s="75">
        <v>6</v>
      </c>
      <c r="N15" s="74" t="s">
        <v>32</v>
      </c>
      <c r="O15" s="75">
        <v>6</v>
      </c>
      <c r="P15" s="75" t="s">
        <v>43</v>
      </c>
      <c r="Q15" s="75">
        <v>3</v>
      </c>
      <c r="R15" s="74" t="s">
        <v>24</v>
      </c>
      <c r="S15" s="74">
        <v>0</v>
      </c>
      <c r="T15" s="75">
        <v>269</v>
      </c>
      <c r="U15" s="75">
        <v>7</v>
      </c>
      <c r="V15" s="74" t="s">
        <v>41</v>
      </c>
      <c r="W15" s="74">
        <v>10</v>
      </c>
      <c r="X15" s="76">
        <v>4</v>
      </c>
      <c r="Y15" s="76">
        <v>3</v>
      </c>
      <c r="Z15" s="76">
        <v>25</v>
      </c>
      <c r="AA15" s="76">
        <v>1</v>
      </c>
      <c r="AB15" s="76" t="s">
        <v>66</v>
      </c>
      <c r="AC15" s="76">
        <v>0</v>
      </c>
      <c r="AD15" s="75">
        <v>98.7</v>
      </c>
      <c r="AE15" s="75">
        <v>3</v>
      </c>
      <c r="AF15" s="76" t="s">
        <v>42</v>
      </c>
      <c r="AG15" s="75">
        <v>10</v>
      </c>
      <c r="AH15" s="76" t="s">
        <v>38</v>
      </c>
      <c r="AI15" s="74">
        <v>10</v>
      </c>
      <c r="AJ15" s="129">
        <f>G15+I15+K15+M15+O15+Q15+S15+U15+W15+Y15+AA15+AC15+AE15+AG15+AI15</f>
        <v>69</v>
      </c>
      <c r="AK15" s="87">
        <f t="shared" si="0"/>
        <v>5796019.1999999993</v>
      </c>
      <c r="AL15" s="89">
        <v>5564178.4299999997</v>
      </c>
      <c r="AM15" s="89">
        <v>231840.77</v>
      </c>
      <c r="AN15" s="87">
        <f t="shared" si="1"/>
        <v>1454782.8</v>
      </c>
      <c r="AO15" s="88">
        <v>1091087.1000000001</v>
      </c>
      <c r="AP15" s="89">
        <v>363695.7</v>
      </c>
      <c r="AQ15" s="87">
        <f t="shared" ref="AQ15:AQ46" si="8">AK15+AN15</f>
        <v>7250801.9999999991</v>
      </c>
      <c r="AR15" s="84">
        <f t="shared" si="6"/>
        <v>6655265.5299999993</v>
      </c>
      <c r="AS15" s="84">
        <f t="shared" si="7"/>
        <v>595536.47</v>
      </c>
      <c r="AT15" s="82">
        <v>44740.681944444441</v>
      </c>
      <c r="AU15" s="79">
        <f t="shared" si="5"/>
        <v>4.0000000345064421</v>
      </c>
      <c r="AV15" s="79">
        <f>AP15/AN15*100</f>
        <v>25</v>
      </c>
    </row>
    <row r="16" spans="1:48" s="8" customFormat="1" ht="55.5" customHeight="1" x14ac:dyDescent="0.25">
      <c r="A16" s="11">
        <v>11</v>
      </c>
      <c r="B16" s="107" t="s">
        <v>186</v>
      </c>
      <c r="C16" s="74" t="s">
        <v>183</v>
      </c>
      <c r="D16" s="74" t="s">
        <v>21</v>
      </c>
      <c r="E16" s="117" t="s">
        <v>187</v>
      </c>
      <c r="F16" s="75">
        <v>1981</v>
      </c>
      <c r="G16" s="75">
        <v>6</v>
      </c>
      <c r="H16" s="74" t="s">
        <v>47</v>
      </c>
      <c r="I16" s="74">
        <v>0</v>
      </c>
      <c r="J16" s="75" t="s">
        <v>45</v>
      </c>
      <c r="K16" s="74">
        <v>5</v>
      </c>
      <c r="L16" s="75">
        <v>68.680000000000007</v>
      </c>
      <c r="M16" s="75">
        <v>5</v>
      </c>
      <c r="N16" s="74" t="s">
        <v>32</v>
      </c>
      <c r="O16" s="74">
        <v>10</v>
      </c>
      <c r="P16" s="75" t="s">
        <v>43</v>
      </c>
      <c r="Q16" s="75">
        <v>3</v>
      </c>
      <c r="R16" s="74" t="s">
        <v>24</v>
      </c>
      <c r="S16" s="74">
        <v>0</v>
      </c>
      <c r="T16" s="75">
        <v>58</v>
      </c>
      <c r="U16" s="75">
        <v>3</v>
      </c>
      <c r="V16" s="74" t="s">
        <v>41</v>
      </c>
      <c r="W16" s="74">
        <v>10</v>
      </c>
      <c r="X16" s="75">
        <v>3.5</v>
      </c>
      <c r="Y16" s="75">
        <v>3</v>
      </c>
      <c r="Z16" s="75">
        <v>20.5</v>
      </c>
      <c r="AA16" s="75">
        <v>1</v>
      </c>
      <c r="AB16" s="74" t="s">
        <v>22</v>
      </c>
      <c r="AC16" s="74">
        <v>0</v>
      </c>
      <c r="AD16" s="74">
        <v>100.33</v>
      </c>
      <c r="AE16" s="74">
        <v>3</v>
      </c>
      <c r="AF16" s="76" t="s">
        <v>42</v>
      </c>
      <c r="AG16" s="74">
        <v>10</v>
      </c>
      <c r="AH16" s="76" t="s">
        <v>38</v>
      </c>
      <c r="AI16" s="74">
        <v>10</v>
      </c>
      <c r="AJ16" s="129">
        <f>G16+I16+K16+M16+O16+Q16+S16+U16+W16+Y16+AA16+AC16+AE16+AG16+AI16</f>
        <v>69</v>
      </c>
      <c r="AK16" s="87">
        <f t="shared" si="0"/>
        <v>1328686.8</v>
      </c>
      <c r="AL16" s="84">
        <v>1282182.76</v>
      </c>
      <c r="AM16" s="84">
        <v>46504.04</v>
      </c>
      <c r="AN16" s="87">
        <f t="shared" si="1"/>
        <v>226780.79999999999</v>
      </c>
      <c r="AO16" s="88">
        <v>180290.74</v>
      </c>
      <c r="AP16" s="89">
        <v>46490.06</v>
      </c>
      <c r="AQ16" s="87">
        <f t="shared" si="8"/>
        <v>1555467.6</v>
      </c>
      <c r="AR16" s="84">
        <f t="shared" si="6"/>
        <v>1462473.5</v>
      </c>
      <c r="AS16" s="84">
        <f t="shared" si="7"/>
        <v>92994.1</v>
      </c>
      <c r="AT16" s="82">
        <v>44743.673611111109</v>
      </c>
      <c r="AU16" s="79">
        <f t="shared" si="5"/>
        <v>3.5000001505245635</v>
      </c>
      <c r="AV16" s="79">
        <f>AP16/AN16*100</f>
        <v>20.49999823618225</v>
      </c>
    </row>
    <row r="17" spans="1:48" s="8" customFormat="1" ht="55.5" customHeight="1" x14ac:dyDescent="0.25">
      <c r="A17" s="11">
        <v>12</v>
      </c>
      <c r="B17" s="127" t="s">
        <v>213</v>
      </c>
      <c r="C17" s="43" t="s">
        <v>280</v>
      </c>
      <c r="D17" s="40" t="s">
        <v>214</v>
      </c>
      <c r="E17" s="42" t="s">
        <v>215</v>
      </c>
      <c r="F17" s="40">
        <v>2010</v>
      </c>
      <c r="G17" s="40">
        <v>1</v>
      </c>
      <c r="H17" s="40" t="s">
        <v>47</v>
      </c>
      <c r="I17" s="40">
        <v>0</v>
      </c>
      <c r="J17" s="40" t="s">
        <v>48</v>
      </c>
      <c r="K17" s="40">
        <v>5</v>
      </c>
      <c r="L17" s="42">
        <v>68.400000000000006</v>
      </c>
      <c r="M17" s="40">
        <v>5</v>
      </c>
      <c r="N17" s="40" t="s">
        <v>30</v>
      </c>
      <c r="O17" s="40">
        <v>10</v>
      </c>
      <c r="P17" s="40" t="s">
        <v>43</v>
      </c>
      <c r="Q17" s="40">
        <v>3</v>
      </c>
      <c r="R17" s="40">
        <v>0</v>
      </c>
      <c r="S17" s="40">
        <v>0</v>
      </c>
      <c r="T17" s="40">
        <v>277</v>
      </c>
      <c r="U17" s="40">
        <v>7</v>
      </c>
      <c r="V17" s="40" t="s">
        <v>41</v>
      </c>
      <c r="W17" s="40">
        <v>10</v>
      </c>
      <c r="X17" s="42">
        <v>3.1</v>
      </c>
      <c r="Y17" s="42">
        <v>3</v>
      </c>
      <c r="Z17" s="42">
        <v>20.100000000000001</v>
      </c>
      <c r="AA17" s="42">
        <v>1</v>
      </c>
      <c r="AB17" s="42" t="s">
        <v>22</v>
      </c>
      <c r="AC17" s="42">
        <v>0</v>
      </c>
      <c r="AD17" s="42">
        <v>98</v>
      </c>
      <c r="AE17" s="40">
        <v>3</v>
      </c>
      <c r="AF17" s="42" t="s">
        <v>42</v>
      </c>
      <c r="AG17" s="42">
        <v>10</v>
      </c>
      <c r="AH17" s="42" t="s">
        <v>38</v>
      </c>
      <c r="AI17" s="40">
        <v>10</v>
      </c>
      <c r="AJ17" s="124">
        <f>G17+I17+K17+M17+O17+Q17+S17+U17+W17+Y17+AA17+AC17+AE17+AG17+AI17</f>
        <v>68</v>
      </c>
      <c r="AK17" s="44">
        <f t="shared" si="0"/>
        <v>1726331.96</v>
      </c>
      <c r="AL17" s="45">
        <v>1672815.67</v>
      </c>
      <c r="AM17" s="45">
        <v>53516.29</v>
      </c>
      <c r="AN17" s="44">
        <f t="shared" si="1"/>
        <v>2686095</v>
      </c>
      <c r="AO17" s="45">
        <v>2146189.9</v>
      </c>
      <c r="AP17" s="45">
        <v>539905.1</v>
      </c>
      <c r="AQ17" s="44">
        <f t="shared" si="8"/>
        <v>4412426.96</v>
      </c>
      <c r="AR17" s="44">
        <f t="shared" si="6"/>
        <v>3819005.57</v>
      </c>
      <c r="AS17" s="45">
        <f t="shared" si="7"/>
        <v>593421.39</v>
      </c>
      <c r="AT17" s="46">
        <v>44389.379861111112</v>
      </c>
      <c r="AU17" s="47">
        <f t="shared" si="5"/>
        <v>3.0999999559760223</v>
      </c>
      <c r="AV17" s="47">
        <f>AP17/AN17*100</f>
        <v>20.100000186143824</v>
      </c>
    </row>
    <row r="18" spans="1:48" s="8" customFormat="1" ht="70.5" customHeight="1" x14ac:dyDescent="0.25">
      <c r="A18" s="11">
        <v>13</v>
      </c>
      <c r="B18" s="107" t="s">
        <v>190</v>
      </c>
      <c r="C18" s="74" t="s">
        <v>183</v>
      </c>
      <c r="D18" s="74" t="s">
        <v>67</v>
      </c>
      <c r="E18" s="118" t="s">
        <v>191</v>
      </c>
      <c r="F18" s="80">
        <v>1989</v>
      </c>
      <c r="G18" s="80">
        <v>5</v>
      </c>
      <c r="H18" s="74" t="s">
        <v>47</v>
      </c>
      <c r="I18" s="80">
        <v>0</v>
      </c>
      <c r="J18" s="75" t="s">
        <v>45</v>
      </c>
      <c r="K18" s="80">
        <v>5</v>
      </c>
      <c r="L18" s="80">
        <v>68.3</v>
      </c>
      <c r="M18" s="80">
        <v>5</v>
      </c>
      <c r="N18" s="74" t="s">
        <v>32</v>
      </c>
      <c r="O18" s="74">
        <v>7</v>
      </c>
      <c r="P18" s="75" t="s">
        <v>43</v>
      </c>
      <c r="Q18" s="74">
        <v>3</v>
      </c>
      <c r="R18" s="74" t="s">
        <v>24</v>
      </c>
      <c r="S18" s="74">
        <v>0</v>
      </c>
      <c r="T18" s="74">
        <v>292</v>
      </c>
      <c r="U18" s="74">
        <v>7</v>
      </c>
      <c r="V18" s="74" t="s">
        <v>41</v>
      </c>
      <c r="W18" s="74">
        <v>10</v>
      </c>
      <c r="X18" s="74">
        <v>3.5</v>
      </c>
      <c r="Y18" s="74">
        <v>3</v>
      </c>
      <c r="Z18" s="74" t="s">
        <v>22</v>
      </c>
      <c r="AA18" s="74">
        <v>0</v>
      </c>
      <c r="AB18" s="74" t="s">
        <v>22</v>
      </c>
      <c r="AC18" s="74">
        <v>0</v>
      </c>
      <c r="AD18" s="74">
        <v>98</v>
      </c>
      <c r="AE18" s="74">
        <v>3</v>
      </c>
      <c r="AF18" s="76" t="s">
        <v>42</v>
      </c>
      <c r="AG18" s="74">
        <v>10</v>
      </c>
      <c r="AH18" s="76" t="s">
        <v>38</v>
      </c>
      <c r="AI18" s="74">
        <v>10</v>
      </c>
      <c r="AJ18" s="129">
        <f>G18+I18+K18+M18+O18+Q18+S18+U18+W18+Y18+AA18+AC18+AE18+AG18+AI18</f>
        <v>68</v>
      </c>
      <c r="AK18" s="87">
        <f t="shared" si="0"/>
        <v>9861756</v>
      </c>
      <c r="AL18" s="84">
        <v>9516594.5399999991</v>
      </c>
      <c r="AM18" s="84">
        <v>345161.46</v>
      </c>
      <c r="AN18" s="87">
        <f t="shared" si="1"/>
        <v>0</v>
      </c>
      <c r="AO18" s="88">
        <v>0</v>
      </c>
      <c r="AP18" s="89">
        <v>0</v>
      </c>
      <c r="AQ18" s="87">
        <f t="shared" si="8"/>
        <v>9861756</v>
      </c>
      <c r="AR18" s="84">
        <f t="shared" si="6"/>
        <v>9516594.5399999991</v>
      </c>
      <c r="AS18" s="84">
        <f t="shared" si="7"/>
        <v>345161.46</v>
      </c>
      <c r="AT18" s="82">
        <v>44743.689583333333</v>
      </c>
      <c r="AU18" s="79">
        <f t="shared" si="5"/>
        <v>3.5000000000000004</v>
      </c>
      <c r="AV18" s="79">
        <v>0</v>
      </c>
    </row>
    <row r="19" spans="1:48" s="8" customFormat="1" ht="55.5" customHeight="1" x14ac:dyDescent="0.25">
      <c r="A19" s="11">
        <v>14</v>
      </c>
      <c r="B19" s="103" t="s">
        <v>133</v>
      </c>
      <c r="C19" s="26" t="s">
        <v>128</v>
      </c>
      <c r="D19" s="26" t="s">
        <v>21</v>
      </c>
      <c r="E19" s="116" t="s">
        <v>134</v>
      </c>
      <c r="F19" s="26">
        <v>1987</v>
      </c>
      <c r="G19" s="71">
        <v>6</v>
      </c>
      <c r="H19" s="26" t="s">
        <v>47</v>
      </c>
      <c r="I19" s="26">
        <v>0</v>
      </c>
      <c r="J19" s="26" t="s">
        <v>45</v>
      </c>
      <c r="K19" s="26">
        <v>5</v>
      </c>
      <c r="L19" s="27">
        <v>91.1</v>
      </c>
      <c r="M19" s="26">
        <v>8</v>
      </c>
      <c r="N19" s="25" t="s">
        <v>130</v>
      </c>
      <c r="O19" s="26">
        <v>5</v>
      </c>
      <c r="P19" s="26" t="s">
        <v>43</v>
      </c>
      <c r="Q19" s="26">
        <v>3</v>
      </c>
      <c r="R19" s="26" t="s">
        <v>24</v>
      </c>
      <c r="S19" s="26">
        <v>0</v>
      </c>
      <c r="T19" s="26">
        <v>115</v>
      </c>
      <c r="U19" s="26">
        <v>4</v>
      </c>
      <c r="V19" s="26" t="s">
        <v>41</v>
      </c>
      <c r="W19" s="26">
        <v>10</v>
      </c>
      <c r="X19" s="27">
        <v>3.5</v>
      </c>
      <c r="Y19" s="27">
        <v>3</v>
      </c>
      <c r="Z19" s="27">
        <v>20.5</v>
      </c>
      <c r="AA19" s="27">
        <v>1</v>
      </c>
      <c r="AB19" s="27" t="s">
        <v>26</v>
      </c>
      <c r="AC19" s="27">
        <v>0</v>
      </c>
      <c r="AD19" s="33">
        <v>99.3</v>
      </c>
      <c r="AE19" s="26">
        <v>3</v>
      </c>
      <c r="AF19" s="27" t="s">
        <v>42</v>
      </c>
      <c r="AG19" s="32">
        <v>10</v>
      </c>
      <c r="AH19" s="27" t="s">
        <v>63</v>
      </c>
      <c r="AI19" s="26">
        <v>10</v>
      </c>
      <c r="AJ19" s="122">
        <f>SUM(G19+I19+K19+M19+O19+Q19+S19+U19+W19+Y19+AA19+AC19+AE19+AG19+AI19)</f>
        <v>68</v>
      </c>
      <c r="AK19" s="28">
        <f t="shared" si="0"/>
        <v>2983458</v>
      </c>
      <c r="AL19" s="49">
        <v>2879036.97</v>
      </c>
      <c r="AM19" s="49">
        <v>104421.03</v>
      </c>
      <c r="AN19" s="28">
        <f t="shared" si="1"/>
        <v>3265090.8</v>
      </c>
      <c r="AO19" s="49">
        <v>2595747.19</v>
      </c>
      <c r="AP19" s="49">
        <v>669343.61</v>
      </c>
      <c r="AQ19" s="28">
        <f t="shared" si="8"/>
        <v>6248548.7999999998</v>
      </c>
      <c r="AR19" s="29">
        <f t="shared" si="6"/>
        <v>5474784.1600000001</v>
      </c>
      <c r="AS19" s="29">
        <f t="shared" si="7"/>
        <v>773764.64</v>
      </c>
      <c r="AT19" s="48">
        <v>44748.583333333336</v>
      </c>
      <c r="AU19" s="30">
        <f t="shared" si="5"/>
        <v>3.4999999999999996</v>
      </c>
      <c r="AV19" s="30">
        <f t="shared" ref="AV19:AV24" si="9">AP19/AN19*100</f>
        <v>20.499999877491923</v>
      </c>
    </row>
    <row r="20" spans="1:48" s="8" customFormat="1" ht="55.5" customHeight="1" x14ac:dyDescent="0.25">
      <c r="A20" s="11">
        <v>15</v>
      </c>
      <c r="B20" s="126" t="s">
        <v>288</v>
      </c>
      <c r="C20" s="43" t="s">
        <v>280</v>
      </c>
      <c r="D20" s="43" t="s">
        <v>211</v>
      </c>
      <c r="E20" s="119" t="s">
        <v>212</v>
      </c>
      <c r="F20" s="43">
        <v>2012</v>
      </c>
      <c r="G20" s="43">
        <v>1</v>
      </c>
      <c r="H20" s="40" t="s">
        <v>47</v>
      </c>
      <c r="I20" s="43">
        <v>0</v>
      </c>
      <c r="J20" s="40" t="s">
        <v>48</v>
      </c>
      <c r="K20" s="43">
        <v>5</v>
      </c>
      <c r="L20" s="43">
        <v>80.459999999999994</v>
      </c>
      <c r="M20" s="43">
        <v>7</v>
      </c>
      <c r="N20" s="43" t="s">
        <v>75</v>
      </c>
      <c r="O20" s="43">
        <v>10</v>
      </c>
      <c r="P20" s="43" t="s">
        <v>43</v>
      </c>
      <c r="Q20" s="43">
        <v>3</v>
      </c>
      <c r="R20" s="43">
        <v>0</v>
      </c>
      <c r="S20" s="43">
        <v>0</v>
      </c>
      <c r="T20" s="92">
        <v>195</v>
      </c>
      <c r="U20" s="43">
        <v>5</v>
      </c>
      <c r="V20" s="43" t="s">
        <v>76</v>
      </c>
      <c r="W20" s="43">
        <v>10</v>
      </c>
      <c r="X20" s="43">
        <v>3.5</v>
      </c>
      <c r="Y20" s="43">
        <v>3</v>
      </c>
      <c r="Z20" s="43">
        <v>20.5</v>
      </c>
      <c r="AA20" s="43">
        <v>1</v>
      </c>
      <c r="AB20" s="43" t="s">
        <v>44</v>
      </c>
      <c r="AC20" s="43">
        <v>0</v>
      </c>
      <c r="AD20" s="43">
        <v>98</v>
      </c>
      <c r="AE20" s="43">
        <v>3</v>
      </c>
      <c r="AF20" s="43" t="s">
        <v>42</v>
      </c>
      <c r="AG20" s="43">
        <v>10</v>
      </c>
      <c r="AH20" s="43" t="s">
        <v>38</v>
      </c>
      <c r="AI20" s="43">
        <v>10</v>
      </c>
      <c r="AJ20" s="124">
        <f>G20+I20+K20+M20+O20+Q20+S20+U20+W20+Y20+AA20+AC20+AE20+AG20+AI20</f>
        <v>68</v>
      </c>
      <c r="AK20" s="44">
        <f t="shared" si="0"/>
        <v>2950374</v>
      </c>
      <c r="AL20" s="45">
        <v>2847110.91</v>
      </c>
      <c r="AM20" s="45">
        <v>103263.09</v>
      </c>
      <c r="AN20" s="44">
        <f t="shared" si="1"/>
        <v>819110.40000000002</v>
      </c>
      <c r="AO20" s="45">
        <v>651192.77</v>
      </c>
      <c r="AP20" s="45">
        <v>167917.63</v>
      </c>
      <c r="AQ20" s="44">
        <f t="shared" si="8"/>
        <v>3769484.4</v>
      </c>
      <c r="AR20" s="44">
        <f t="shared" si="6"/>
        <v>3498303.68</v>
      </c>
      <c r="AS20" s="45">
        <f t="shared" si="7"/>
        <v>271180.71999999997</v>
      </c>
      <c r="AT20" s="46">
        <v>44750.583333333336</v>
      </c>
      <c r="AU20" s="47">
        <f t="shared" si="5"/>
        <v>3.4999999999999996</v>
      </c>
      <c r="AV20" s="47">
        <f t="shared" si="9"/>
        <v>20.499999755832668</v>
      </c>
    </row>
    <row r="21" spans="1:48" s="8" customFormat="1" ht="55.5" customHeight="1" x14ac:dyDescent="0.25">
      <c r="A21" s="11">
        <v>16</v>
      </c>
      <c r="B21" s="103" t="s">
        <v>131</v>
      </c>
      <c r="C21" s="26" t="s">
        <v>128</v>
      </c>
      <c r="D21" s="26" t="s">
        <v>126</v>
      </c>
      <c r="E21" s="116" t="s">
        <v>132</v>
      </c>
      <c r="F21" s="26">
        <v>1979</v>
      </c>
      <c r="G21" s="71">
        <v>6</v>
      </c>
      <c r="H21" s="26" t="s">
        <v>47</v>
      </c>
      <c r="I21" s="26">
        <v>0</v>
      </c>
      <c r="J21" s="26" t="s">
        <v>45</v>
      </c>
      <c r="K21" s="26">
        <v>5</v>
      </c>
      <c r="L21" s="27">
        <v>70.8</v>
      </c>
      <c r="M21" s="26">
        <v>6</v>
      </c>
      <c r="N21" s="25" t="s">
        <v>130</v>
      </c>
      <c r="O21" s="26">
        <v>8</v>
      </c>
      <c r="P21" s="26" t="s">
        <v>43</v>
      </c>
      <c r="Q21" s="26">
        <v>3</v>
      </c>
      <c r="R21" s="26" t="s">
        <v>24</v>
      </c>
      <c r="S21" s="26">
        <v>0</v>
      </c>
      <c r="T21" s="26">
        <v>80</v>
      </c>
      <c r="U21" s="26">
        <v>3</v>
      </c>
      <c r="V21" s="26" t="s">
        <v>41</v>
      </c>
      <c r="W21" s="26">
        <v>10</v>
      </c>
      <c r="X21" s="27">
        <v>3.5</v>
      </c>
      <c r="Y21" s="27">
        <v>3</v>
      </c>
      <c r="Z21" s="27">
        <v>20.5</v>
      </c>
      <c r="AA21" s="27">
        <v>1</v>
      </c>
      <c r="AB21" s="27" t="s">
        <v>26</v>
      </c>
      <c r="AC21" s="27">
        <v>0</v>
      </c>
      <c r="AD21" s="33">
        <v>97</v>
      </c>
      <c r="AE21" s="26">
        <v>3</v>
      </c>
      <c r="AF21" s="27" t="s">
        <v>42</v>
      </c>
      <c r="AG21" s="32">
        <v>10</v>
      </c>
      <c r="AH21" s="27" t="s">
        <v>63</v>
      </c>
      <c r="AI21" s="26">
        <v>10</v>
      </c>
      <c r="AJ21" s="122">
        <f>SUM(G21+I21+K21+M21+O21+Q21+S21+U21+W21+Y21+AA21+AC21+AE21+AG21+AI21)</f>
        <v>68</v>
      </c>
      <c r="AK21" s="28">
        <f t="shared" si="0"/>
        <v>1441368</v>
      </c>
      <c r="AL21" s="49">
        <v>1390920.12</v>
      </c>
      <c r="AM21" s="49">
        <v>50447.88</v>
      </c>
      <c r="AN21" s="28">
        <f t="shared" si="1"/>
        <v>1239204</v>
      </c>
      <c r="AO21" s="49">
        <v>985167.18</v>
      </c>
      <c r="AP21" s="49">
        <v>254036.82</v>
      </c>
      <c r="AQ21" s="28">
        <f t="shared" si="8"/>
        <v>2680572</v>
      </c>
      <c r="AR21" s="29">
        <f t="shared" si="6"/>
        <v>2376087.3000000003</v>
      </c>
      <c r="AS21" s="29">
        <f t="shared" si="7"/>
        <v>304484.7</v>
      </c>
      <c r="AT21" s="48">
        <v>44750.666666666664</v>
      </c>
      <c r="AU21" s="30">
        <f t="shared" si="5"/>
        <v>3.4999999999999996</v>
      </c>
      <c r="AV21" s="30">
        <f t="shared" si="9"/>
        <v>20.5</v>
      </c>
    </row>
    <row r="22" spans="1:48" s="8" customFormat="1" ht="55.5" customHeight="1" x14ac:dyDescent="0.25">
      <c r="A22" s="11">
        <v>17</v>
      </c>
      <c r="B22" s="107" t="s">
        <v>192</v>
      </c>
      <c r="C22" s="74" t="s">
        <v>183</v>
      </c>
      <c r="D22" s="74" t="s">
        <v>193</v>
      </c>
      <c r="E22" s="117" t="s">
        <v>194</v>
      </c>
      <c r="F22" s="74">
        <v>1987</v>
      </c>
      <c r="G22" s="74">
        <v>6</v>
      </c>
      <c r="H22" s="74" t="s">
        <v>47</v>
      </c>
      <c r="I22" s="74">
        <v>0</v>
      </c>
      <c r="J22" s="75" t="s">
        <v>45</v>
      </c>
      <c r="K22" s="74">
        <v>5</v>
      </c>
      <c r="L22" s="76">
        <v>67.7</v>
      </c>
      <c r="M22" s="74">
        <v>5</v>
      </c>
      <c r="N22" s="74" t="s">
        <v>32</v>
      </c>
      <c r="O22" s="74">
        <v>10</v>
      </c>
      <c r="P22" s="75" t="s">
        <v>43</v>
      </c>
      <c r="Q22" s="75">
        <v>3</v>
      </c>
      <c r="R22" s="74" t="s">
        <v>24</v>
      </c>
      <c r="S22" s="74">
        <v>0</v>
      </c>
      <c r="T22" s="74">
        <v>96</v>
      </c>
      <c r="U22" s="74">
        <v>3</v>
      </c>
      <c r="V22" s="74" t="s">
        <v>41</v>
      </c>
      <c r="W22" s="74">
        <v>10</v>
      </c>
      <c r="X22" s="76">
        <v>6</v>
      </c>
      <c r="Y22" s="76">
        <v>5</v>
      </c>
      <c r="Z22" s="76">
        <v>0</v>
      </c>
      <c r="AA22" s="76">
        <v>0</v>
      </c>
      <c r="AB22" s="76" t="s">
        <v>22</v>
      </c>
      <c r="AC22" s="76">
        <v>0</v>
      </c>
      <c r="AD22" s="76">
        <v>90.33</v>
      </c>
      <c r="AE22" s="74">
        <v>0</v>
      </c>
      <c r="AF22" s="76" t="s">
        <v>42</v>
      </c>
      <c r="AG22" s="75">
        <v>10</v>
      </c>
      <c r="AH22" s="76" t="s">
        <v>38</v>
      </c>
      <c r="AI22" s="74">
        <v>10</v>
      </c>
      <c r="AJ22" s="129">
        <f>G22+I22+K22+M22+O22+Q22+S22+U22+W22+Y22+AA22+AC22+AE22+AG22+AI22</f>
        <v>67</v>
      </c>
      <c r="AK22" s="87">
        <f t="shared" si="0"/>
        <v>4563462</v>
      </c>
      <c r="AL22" s="84">
        <v>4289654.28</v>
      </c>
      <c r="AM22" s="84">
        <v>273807.71999999997</v>
      </c>
      <c r="AN22" s="87">
        <f t="shared" si="1"/>
        <v>0</v>
      </c>
      <c r="AO22" s="88">
        <v>0</v>
      </c>
      <c r="AP22" s="89">
        <v>0</v>
      </c>
      <c r="AQ22" s="87">
        <f t="shared" si="8"/>
        <v>4563462</v>
      </c>
      <c r="AR22" s="84">
        <f t="shared" si="6"/>
        <v>4289654.28</v>
      </c>
      <c r="AS22" s="84">
        <f t="shared" si="7"/>
        <v>273807.71999999997</v>
      </c>
      <c r="AT22" s="82">
        <v>44381.670138888891</v>
      </c>
      <c r="AU22" s="79">
        <f t="shared" si="5"/>
        <v>5.9999999999999991</v>
      </c>
      <c r="AV22" s="79" t="e">
        <f t="shared" si="9"/>
        <v>#DIV/0!</v>
      </c>
    </row>
    <row r="23" spans="1:48" s="8" customFormat="1" ht="55.5" customHeight="1" x14ac:dyDescent="0.25">
      <c r="A23" s="11">
        <v>18</v>
      </c>
      <c r="B23" s="103" t="s">
        <v>61</v>
      </c>
      <c r="C23" s="26" t="s">
        <v>128</v>
      </c>
      <c r="D23" s="26" t="s">
        <v>21</v>
      </c>
      <c r="E23" s="116" t="s">
        <v>135</v>
      </c>
      <c r="F23" s="26">
        <v>1967</v>
      </c>
      <c r="G23" s="71">
        <v>6</v>
      </c>
      <c r="H23" s="26" t="s">
        <v>47</v>
      </c>
      <c r="I23" s="26">
        <v>0</v>
      </c>
      <c r="J23" s="26" t="s">
        <v>45</v>
      </c>
      <c r="K23" s="26">
        <v>5</v>
      </c>
      <c r="L23" s="27">
        <v>77.069999999999993</v>
      </c>
      <c r="M23" s="26">
        <v>6</v>
      </c>
      <c r="N23" s="25" t="s">
        <v>130</v>
      </c>
      <c r="O23" s="26">
        <v>7</v>
      </c>
      <c r="P23" s="26" t="s">
        <v>43</v>
      </c>
      <c r="Q23" s="26">
        <v>3</v>
      </c>
      <c r="R23" s="26" t="s">
        <v>24</v>
      </c>
      <c r="S23" s="26">
        <v>0</v>
      </c>
      <c r="T23" s="26">
        <v>56</v>
      </c>
      <c r="U23" s="26">
        <v>3</v>
      </c>
      <c r="V23" s="26" t="s">
        <v>41</v>
      </c>
      <c r="W23" s="26">
        <v>10</v>
      </c>
      <c r="X23" s="27">
        <v>3.5</v>
      </c>
      <c r="Y23" s="27">
        <v>3</v>
      </c>
      <c r="Z23" s="27">
        <v>20.5</v>
      </c>
      <c r="AA23" s="27">
        <v>1</v>
      </c>
      <c r="AB23" s="27" t="s">
        <v>26</v>
      </c>
      <c r="AC23" s="27">
        <v>0</v>
      </c>
      <c r="AD23" s="33">
        <v>98.9</v>
      </c>
      <c r="AE23" s="26">
        <v>3</v>
      </c>
      <c r="AF23" s="27" t="s">
        <v>42</v>
      </c>
      <c r="AG23" s="32">
        <v>10</v>
      </c>
      <c r="AH23" s="27" t="s">
        <v>63</v>
      </c>
      <c r="AI23" s="26">
        <v>10</v>
      </c>
      <c r="AJ23" s="122">
        <f>SUM(G23+I23+K23+M23+O23+Q23+S23+U23+W23+Y23+AA23+AC23+AE23+AG23+AI23)</f>
        <v>67</v>
      </c>
      <c r="AK23" s="28">
        <f t="shared" si="0"/>
        <v>1703164.8</v>
      </c>
      <c r="AL23" s="49">
        <v>1643554.03</v>
      </c>
      <c r="AM23" s="49">
        <v>59610.77</v>
      </c>
      <c r="AN23" s="28">
        <f t="shared" si="1"/>
        <v>1254162</v>
      </c>
      <c r="AO23" s="49">
        <v>997058.79</v>
      </c>
      <c r="AP23" s="49">
        <v>257103.21</v>
      </c>
      <c r="AQ23" s="28">
        <f t="shared" si="8"/>
        <v>2957326.8</v>
      </c>
      <c r="AR23" s="29">
        <f t="shared" si="6"/>
        <v>2640612.8200000003</v>
      </c>
      <c r="AS23" s="29">
        <f t="shared" si="7"/>
        <v>316713.98</v>
      </c>
      <c r="AT23" s="48">
        <v>44748.583333333336</v>
      </c>
      <c r="AU23" s="30">
        <f t="shared" si="5"/>
        <v>3.5000001174284487</v>
      </c>
      <c r="AV23" s="30">
        <f t="shared" si="9"/>
        <v>20.5</v>
      </c>
    </row>
    <row r="24" spans="1:48" s="8" customFormat="1" ht="55.5" customHeight="1" x14ac:dyDescent="0.25">
      <c r="A24" s="11">
        <v>19</v>
      </c>
      <c r="B24" s="103" t="s">
        <v>136</v>
      </c>
      <c r="C24" s="26" t="s">
        <v>128</v>
      </c>
      <c r="D24" s="26" t="s">
        <v>21</v>
      </c>
      <c r="E24" s="116" t="s">
        <v>137</v>
      </c>
      <c r="F24" s="26">
        <v>1968</v>
      </c>
      <c r="G24" s="71">
        <v>6</v>
      </c>
      <c r="H24" s="26" t="s">
        <v>47</v>
      </c>
      <c r="I24" s="26">
        <v>0</v>
      </c>
      <c r="J24" s="26" t="s">
        <v>45</v>
      </c>
      <c r="K24" s="26">
        <v>5</v>
      </c>
      <c r="L24" s="27">
        <v>70.5</v>
      </c>
      <c r="M24" s="26">
        <v>6</v>
      </c>
      <c r="N24" s="25" t="s">
        <v>130</v>
      </c>
      <c r="O24" s="26">
        <v>7</v>
      </c>
      <c r="P24" s="26" t="s">
        <v>43</v>
      </c>
      <c r="Q24" s="26">
        <v>3</v>
      </c>
      <c r="R24" s="26" t="s">
        <v>24</v>
      </c>
      <c r="S24" s="26">
        <v>0</v>
      </c>
      <c r="T24" s="26">
        <v>70</v>
      </c>
      <c r="U24" s="26">
        <v>3</v>
      </c>
      <c r="V24" s="26" t="s">
        <v>41</v>
      </c>
      <c r="W24" s="26">
        <v>10</v>
      </c>
      <c r="X24" s="27">
        <v>3.5</v>
      </c>
      <c r="Y24" s="27">
        <v>3</v>
      </c>
      <c r="Z24" s="27">
        <v>20.5</v>
      </c>
      <c r="AA24" s="27">
        <v>1</v>
      </c>
      <c r="AB24" s="27" t="s">
        <v>26</v>
      </c>
      <c r="AC24" s="27">
        <v>0</v>
      </c>
      <c r="AD24" s="33">
        <v>99.1</v>
      </c>
      <c r="AE24" s="26">
        <v>3</v>
      </c>
      <c r="AF24" s="27" t="s">
        <v>42</v>
      </c>
      <c r="AG24" s="32">
        <v>10</v>
      </c>
      <c r="AH24" s="27" t="s">
        <v>63</v>
      </c>
      <c r="AI24" s="26">
        <v>10</v>
      </c>
      <c r="AJ24" s="122">
        <f>SUM(G24+I24+K24+M24+O24+Q24+S24+U24+W24+Y24+AA24+AC24+AE24+AG24+AI24)</f>
        <v>67</v>
      </c>
      <c r="AK24" s="28">
        <f t="shared" si="0"/>
        <v>1493881.2000000002</v>
      </c>
      <c r="AL24" s="49">
        <v>1441595.36</v>
      </c>
      <c r="AM24" s="49">
        <v>52285.84</v>
      </c>
      <c r="AN24" s="28">
        <f t="shared" si="1"/>
        <v>1386780</v>
      </c>
      <c r="AO24" s="49">
        <v>1102490.1000000001</v>
      </c>
      <c r="AP24" s="49">
        <v>284289.90000000002</v>
      </c>
      <c r="AQ24" s="28">
        <f t="shared" si="8"/>
        <v>2880661.2</v>
      </c>
      <c r="AR24" s="29">
        <f t="shared" si="6"/>
        <v>2544085.46</v>
      </c>
      <c r="AS24" s="29">
        <f t="shared" si="7"/>
        <v>336575.74</v>
      </c>
      <c r="AT24" s="48">
        <v>44748.583333333336</v>
      </c>
      <c r="AU24" s="30">
        <f t="shared" si="5"/>
        <v>3.4999998661205449</v>
      </c>
      <c r="AV24" s="30">
        <f t="shared" si="9"/>
        <v>20.5</v>
      </c>
    </row>
    <row r="25" spans="1:48" s="8" customFormat="1" ht="66" customHeight="1" x14ac:dyDescent="0.25">
      <c r="A25" s="11">
        <v>20</v>
      </c>
      <c r="B25" s="101" t="s">
        <v>79</v>
      </c>
      <c r="C25" s="63" t="s">
        <v>82</v>
      </c>
      <c r="D25" s="63" t="s">
        <v>126</v>
      </c>
      <c r="E25" s="115" t="s">
        <v>268</v>
      </c>
      <c r="F25" s="63">
        <v>1977</v>
      </c>
      <c r="G25" s="63">
        <v>6</v>
      </c>
      <c r="H25" s="63" t="s">
        <v>47</v>
      </c>
      <c r="I25" s="63">
        <v>0</v>
      </c>
      <c r="J25" s="63" t="s">
        <v>45</v>
      </c>
      <c r="K25" s="63">
        <v>5</v>
      </c>
      <c r="L25" s="63">
        <v>68.3</v>
      </c>
      <c r="M25" s="63">
        <v>5</v>
      </c>
      <c r="N25" s="63" t="s">
        <v>78</v>
      </c>
      <c r="O25" s="63">
        <v>10</v>
      </c>
      <c r="P25" s="63" t="s">
        <v>43</v>
      </c>
      <c r="Q25" s="63">
        <v>3</v>
      </c>
      <c r="R25" s="63" t="s">
        <v>24</v>
      </c>
      <c r="S25" s="63">
        <v>0</v>
      </c>
      <c r="T25" s="63">
        <v>183</v>
      </c>
      <c r="U25" s="63">
        <v>5</v>
      </c>
      <c r="V25" s="63" t="s">
        <v>76</v>
      </c>
      <c r="W25" s="63">
        <v>10</v>
      </c>
      <c r="X25" s="63">
        <v>2.1</v>
      </c>
      <c r="Y25" s="63">
        <v>0</v>
      </c>
      <c r="Z25" s="63">
        <v>0</v>
      </c>
      <c r="AA25" s="63">
        <v>0</v>
      </c>
      <c r="AB25" s="63" t="s">
        <v>44</v>
      </c>
      <c r="AC25" s="63">
        <v>0</v>
      </c>
      <c r="AD25" s="63">
        <v>96</v>
      </c>
      <c r="AE25" s="63">
        <v>3</v>
      </c>
      <c r="AF25" s="63" t="s">
        <v>42</v>
      </c>
      <c r="AG25" s="63">
        <v>10</v>
      </c>
      <c r="AH25" s="63" t="s">
        <v>38</v>
      </c>
      <c r="AI25" s="63">
        <v>10</v>
      </c>
      <c r="AJ25" s="121">
        <f t="shared" ref="AJ25:AJ58" si="10">G25+I25+K25+M25+O25+Q25+S25+U25+W25+Y25+AA25+AC25+AE25+AG25+AI25</f>
        <v>67</v>
      </c>
      <c r="AK25" s="64">
        <f t="shared" si="0"/>
        <v>4684260</v>
      </c>
      <c r="AL25" s="65">
        <v>4585890.54</v>
      </c>
      <c r="AM25" s="65">
        <v>98369.46</v>
      </c>
      <c r="AN25" s="64">
        <f t="shared" si="1"/>
        <v>0</v>
      </c>
      <c r="AO25" s="65">
        <v>0</v>
      </c>
      <c r="AP25" s="65">
        <v>0</v>
      </c>
      <c r="AQ25" s="64">
        <f t="shared" si="8"/>
        <v>4684260</v>
      </c>
      <c r="AR25" s="65">
        <f t="shared" si="6"/>
        <v>4585890.54</v>
      </c>
      <c r="AS25" s="65">
        <f t="shared" si="7"/>
        <v>98369.46</v>
      </c>
      <c r="AT25" s="66">
        <v>44750.604166666664</v>
      </c>
      <c r="AU25" s="67">
        <f t="shared" si="5"/>
        <v>2.1</v>
      </c>
      <c r="AV25" s="67">
        <v>0</v>
      </c>
    </row>
    <row r="26" spans="1:48" s="8" customFormat="1" ht="55.5" customHeight="1" x14ac:dyDescent="0.25">
      <c r="A26" s="11">
        <v>21</v>
      </c>
      <c r="B26" s="103" t="s">
        <v>97</v>
      </c>
      <c r="C26" s="26" t="s">
        <v>93</v>
      </c>
      <c r="D26" s="26" t="s">
        <v>31</v>
      </c>
      <c r="E26" s="27" t="s">
        <v>98</v>
      </c>
      <c r="F26" s="26">
        <v>1970</v>
      </c>
      <c r="G26" s="26">
        <v>6</v>
      </c>
      <c r="H26" s="26" t="s">
        <v>47</v>
      </c>
      <c r="I26" s="26">
        <v>0</v>
      </c>
      <c r="J26" s="26" t="s">
        <v>48</v>
      </c>
      <c r="K26" s="26">
        <v>5</v>
      </c>
      <c r="L26" s="27">
        <v>69.47</v>
      </c>
      <c r="M26" s="26">
        <v>5</v>
      </c>
      <c r="N26" s="26" t="s">
        <v>30</v>
      </c>
      <c r="O26" s="26">
        <v>10</v>
      </c>
      <c r="P26" s="26" t="s">
        <v>43</v>
      </c>
      <c r="Q26" s="26">
        <v>3</v>
      </c>
      <c r="R26" s="26" t="s">
        <v>24</v>
      </c>
      <c r="S26" s="26">
        <v>0</v>
      </c>
      <c r="T26" s="26">
        <v>113</v>
      </c>
      <c r="U26" s="26">
        <v>4</v>
      </c>
      <c r="V26" s="26" t="s">
        <v>41</v>
      </c>
      <c r="W26" s="26">
        <v>10</v>
      </c>
      <c r="X26" s="27">
        <v>3.5</v>
      </c>
      <c r="Y26" s="27">
        <v>3</v>
      </c>
      <c r="Z26" s="27"/>
      <c r="AA26" s="27"/>
      <c r="AB26" s="27" t="s">
        <v>22</v>
      </c>
      <c r="AC26" s="27">
        <v>0</v>
      </c>
      <c r="AD26" s="27">
        <v>90.03</v>
      </c>
      <c r="AE26" s="26">
        <v>0</v>
      </c>
      <c r="AF26" s="27" t="s">
        <v>42</v>
      </c>
      <c r="AG26" s="32">
        <v>10</v>
      </c>
      <c r="AH26" s="27" t="s">
        <v>38</v>
      </c>
      <c r="AI26" s="26">
        <v>10</v>
      </c>
      <c r="AJ26" s="122">
        <f t="shared" si="10"/>
        <v>66</v>
      </c>
      <c r="AK26" s="28">
        <f t="shared" si="0"/>
        <v>2404051.2000000002</v>
      </c>
      <c r="AL26" s="29">
        <v>2319909.41</v>
      </c>
      <c r="AM26" s="29">
        <v>84141.79</v>
      </c>
      <c r="AN26" s="28">
        <f t="shared" si="1"/>
        <v>0</v>
      </c>
      <c r="AO26" s="29">
        <v>0</v>
      </c>
      <c r="AP26" s="29">
        <v>0</v>
      </c>
      <c r="AQ26" s="28">
        <f t="shared" si="8"/>
        <v>2404051.2000000002</v>
      </c>
      <c r="AR26" s="29">
        <f t="shared" si="6"/>
        <v>2319909.41</v>
      </c>
      <c r="AS26" s="29">
        <f t="shared" si="7"/>
        <v>84141.79</v>
      </c>
      <c r="AT26" s="48">
        <v>44747.375</v>
      </c>
      <c r="AU26" s="30">
        <f t="shared" si="5"/>
        <v>3.4999999168070959</v>
      </c>
      <c r="AV26" s="30" t="e">
        <f>AP26/AN26*100</f>
        <v>#DIV/0!</v>
      </c>
    </row>
    <row r="27" spans="1:48" s="8" customFormat="1" ht="55.5" customHeight="1" x14ac:dyDescent="0.25">
      <c r="A27" s="11">
        <v>22</v>
      </c>
      <c r="B27" s="127" t="s">
        <v>216</v>
      </c>
      <c r="C27" s="43" t="s">
        <v>280</v>
      </c>
      <c r="D27" s="40" t="s">
        <v>31</v>
      </c>
      <c r="E27" s="42" t="s">
        <v>217</v>
      </c>
      <c r="F27" s="40">
        <v>1940</v>
      </c>
      <c r="G27" s="40">
        <v>6</v>
      </c>
      <c r="H27" s="40" t="s">
        <v>47</v>
      </c>
      <c r="I27" s="40">
        <v>0</v>
      </c>
      <c r="J27" s="40" t="s">
        <v>48</v>
      </c>
      <c r="K27" s="40">
        <v>5</v>
      </c>
      <c r="L27" s="42">
        <v>69.52</v>
      </c>
      <c r="M27" s="40">
        <v>5</v>
      </c>
      <c r="N27" s="40" t="s">
        <v>30</v>
      </c>
      <c r="O27" s="40">
        <v>10</v>
      </c>
      <c r="P27" s="40" t="s">
        <v>43</v>
      </c>
      <c r="Q27" s="40">
        <v>3</v>
      </c>
      <c r="R27" s="40">
        <v>0</v>
      </c>
      <c r="S27" s="40">
        <v>0</v>
      </c>
      <c r="T27" s="40">
        <v>72</v>
      </c>
      <c r="U27" s="40">
        <v>3</v>
      </c>
      <c r="V27" s="40" t="s">
        <v>41</v>
      </c>
      <c r="W27" s="40">
        <v>10</v>
      </c>
      <c r="X27" s="42">
        <v>3.5</v>
      </c>
      <c r="Y27" s="42">
        <v>3</v>
      </c>
      <c r="Z27" s="42">
        <v>20.5</v>
      </c>
      <c r="AA27" s="42">
        <v>1</v>
      </c>
      <c r="AB27" s="42" t="s">
        <v>22</v>
      </c>
      <c r="AC27" s="42">
        <v>0</v>
      </c>
      <c r="AD27" s="42">
        <v>92.1</v>
      </c>
      <c r="AE27" s="40">
        <v>0</v>
      </c>
      <c r="AF27" s="42" t="s">
        <v>42</v>
      </c>
      <c r="AG27" s="42">
        <v>10</v>
      </c>
      <c r="AH27" s="42" t="s">
        <v>38</v>
      </c>
      <c r="AI27" s="40">
        <v>10</v>
      </c>
      <c r="AJ27" s="124">
        <f t="shared" si="10"/>
        <v>66</v>
      </c>
      <c r="AK27" s="44">
        <f t="shared" si="0"/>
        <v>2547452.4</v>
      </c>
      <c r="AL27" s="45">
        <v>2458291.5699999998</v>
      </c>
      <c r="AM27" s="45">
        <v>89160.83</v>
      </c>
      <c r="AN27" s="44">
        <f t="shared" si="1"/>
        <v>1326159.5999999999</v>
      </c>
      <c r="AO27" s="45">
        <v>1054296.8799999999</v>
      </c>
      <c r="AP27" s="45">
        <v>271862.71999999997</v>
      </c>
      <c r="AQ27" s="44">
        <f t="shared" si="8"/>
        <v>3873612</v>
      </c>
      <c r="AR27" s="44">
        <f t="shared" si="6"/>
        <v>3512588.4499999997</v>
      </c>
      <c r="AS27" s="45">
        <f t="shared" si="7"/>
        <v>361023.55</v>
      </c>
      <c r="AT27" s="46">
        <v>44747.375</v>
      </c>
      <c r="AU27" s="47">
        <f t="shared" si="5"/>
        <v>3.4999998429803836</v>
      </c>
      <c r="AV27" s="47">
        <f>AP27/AN27*100</f>
        <v>20.50000015081141</v>
      </c>
    </row>
    <row r="28" spans="1:48" s="8" customFormat="1" ht="55.5" customHeight="1" x14ac:dyDescent="0.25">
      <c r="A28" s="11">
        <v>23</v>
      </c>
      <c r="B28" s="101" t="s">
        <v>80</v>
      </c>
      <c r="C28" s="63" t="s">
        <v>82</v>
      </c>
      <c r="D28" s="63" t="s">
        <v>21</v>
      </c>
      <c r="E28" s="115" t="s">
        <v>269</v>
      </c>
      <c r="F28" s="63">
        <v>1966</v>
      </c>
      <c r="G28" s="63">
        <v>6</v>
      </c>
      <c r="H28" s="63" t="s">
        <v>47</v>
      </c>
      <c r="I28" s="63">
        <v>0</v>
      </c>
      <c r="J28" s="63" t="s">
        <v>45</v>
      </c>
      <c r="K28" s="63">
        <v>5</v>
      </c>
      <c r="L28" s="63">
        <v>74.680000000000007</v>
      </c>
      <c r="M28" s="63">
        <v>6</v>
      </c>
      <c r="N28" s="63" t="s">
        <v>78</v>
      </c>
      <c r="O28" s="63">
        <v>6</v>
      </c>
      <c r="P28" s="63" t="s">
        <v>43</v>
      </c>
      <c r="Q28" s="63">
        <v>3</v>
      </c>
      <c r="R28" s="63" t="s">
        <v>24</v>
      </c>
      <c r="S28" s="63">
        <v>0</v>
      </c>
      <c r="T28" s="63">
        <v>89</v>
      </c>
      <c r="U28" s="63">
        <v>3</v>
      </c>
      <c r="V28" s="63" t="s">
        <v>76</v>
      </c>
      <c r="W28" s="63">
        <v>10</v>
      </c>
      <c r="X28" s="63">
        <v>3.5</v>
      </c>
      <c r="Y28" s="63">
        <v>3</v>
      </c>
      <c r="Z28" s="63">
        <v>20.5</v>
      </c>
      <c r="AA28" s="63">
        <v>1</v>
      </c>
      <c r="AB28" s="63" t="s">
        <v>44</v>
      </c>
      <c r="AC28" s="63">
        <v>0</v>
      </c>
      <c r="AD28" s="63">
        <v>100.29</v>
      </c>
      <c r="AE28" s="63">
        <v>3</v>
      </c>
      <c r="AF28" s="63" t="s">
        <v>42</v>
      </c>
      <c r="AG28" s="63">
        <v>10</v>
      </c>
      <c r="AH28" s="63" t="s">
        <v>38</v>
      </c>
      <c r="AI28" s="63">
        <v>10</v>
      </c>
      <c r="AJ28" s="121">
        <f t="shared" si="10"/>
        <v>66</v>
      </c>
      <c r="AK28" s="64">
        <f t="shared" si="0"/>
        <v>2481033.6</v>
      </c>
      <c r="AL28" s="65">
        <v>2394197.42</v>
      </c>
      <c r="AM28" s="65">
        <v>86836.18</v>
      </c>
      <c r="AN28" s="64">
        <f t="shared" si="1"/>
        <v>448866</v>
      </c>
      <c r="AO28" s="65">
        <v>356848.47</v>
      </c>
      <c r="AP28" s="65">
        <v>92017.53</v>
      </c>
      <c r="AQ28" s="64">
        <f t="shared" si="8"/>
        <v>2929899.6</v>
      </c>
      <c r="AR28" s="65">
        <f t="shared" si="6"/>
        <v>2751045.8899999997</v>
      </c>
      <c r="AS28" s="65">
        <f t="shared" si="7"/>
        <v>178853.71</v>
      </c>
      <c r="AT28" s="66">
        <v>44750.645833333336</v>
      </c>
      <c r="AU28" s="67">
        <f t="shared" si="5"/>
        <v>3.5000001612231282</v>
      </c>
      <c r="AV28" s="67">
        <f>AP28/AN28*100</f>
        <v>20.5</v>
      </c>
    </row>
    <row r="29" spans="1:48" s="8" customFormat="1" ht="55.5" customHeight="1" x14ac:dyDescent="0.25">
      <c r="A29" s="11">
        <v>24</v>
      </c>
      <c r="B29" s="105" t="s">
        <v>106</v>
      </c>
      <c r="C29" s="17" t="s">
        <v>102</v>
      </c>
      <c r="D29" s="10" t="s">
        <v>107</v>
      </c>
      <c r="E29" s="19" t="s">
        <v>108</v>
      </c>
      <c r="F29" s="17">
        <v>2002</v>
      </c>
      <c r="G29" s="17">
        <v>1</v>
      </c>
      <c r="H29" s="17" t="s">
        <v>47</v>
      </c>
      <c r="I29" s="17">
        <v>0</v>
      </c>
      <c r="J29" s="10" t="s">
        <v>48</v>
      </c>
      <c r="K29" s="17">
        <v>5</v>
      </c>
      <c r="L29" s="69">
        <v>68.400000000000006</v>
      </c>
      <c r="M29" s="17">
        <v>5</v>
      </c>
      <c r="N29" s="17" t="s">
        <v>58</v>
      </c>
      <c r="O29" s="17">
        <v>10</v>
      </c>
      <c r="P29" s="17" t="s">
        <v>43</v>
      </c>
      <c r="Q29" s="17">
        <v>3</v>
      </c>
      <c r="R29" s="17" t="s">
        <v>24</v>
      </c>
      <c r="S29" s="17">
        <v>0</v>
      </c>
      <c r="T29" s="17">
        <v>109</v>
      </c>
      <c r="U29" s="17">
        <v>4</v>
      </c>
      <c r="V29" s="17" t="s">
        <v>41</v>
      </c>
      <c r="W29" s="17">
        <v>10</v>
      </c>
      <c r="X29" s="19">
        <v>3.5</v>
      </c>
      <c r="Y29" s="19">
        <v>3</v>
      </c>
      <c r="Z29" s="19">
        <v>20.5</v>
      </c>
      <c r="AA29" s="19">
        <v>1</v>
      </c>
      <c r="AB29" s="19" t="s">
        <v>26</v>
      </c>
      <c r="AC29" s="19">
        <v>0</v>
      </c>
      <c r="AD29" s="70">
        <v>99</v>
      </c>
      <c r="AE29" s="17">
        <v>3</v>
      </c>
      <c r="AF29" s="19" t="s">
        <v>42</v>
      </c>
      <c r="AG29" s="10">
        <v>10</v>
      </c>
      <c r="AH29" s="19" t="s">
        <v>38</v>
      </c>
      <c r="AI29" s="17">
        <v>10</v>
      </c>
      <c r="AJ29" s="123">
        <f t="shared" si="10"/>
        <v>65</v>
      </c>
      <c r="AK29" s="20">
        <f t="shared" si="0"/>
        <v>3496536</v>
      </c>
      <c r="AL29" s="21">
        <v>3374157.24</v>
      </c>
      <c r="AM29" s="21">
        <v>122378.76000000001</v>
      </c>
      <c r="AN29" s="20">
        <f t="shared" si="1"/>
        <v>3561594</v>
      </c>
      <c r="AO29" s="21">
        <v>2831467.23</v>
      </c>
      <c r="AP29" s="21">
        <v>730126.77</v>
      </c>
      <c r="AQ29" s="20">
        <f t="shared" si="8"/>
        <v>7058130</v>
      </c>
      <c r="AR29" s="20">
        <f t="shared" si="6"/>
        <v>6205624.4700000007</v>
      </c>
      <c r="AS29" s="21">
        <f t="shared" si="7"/>
        <v>852505.53</v>
      </c>
      <c r="AT29" s="22">
        <v>44747.458333333336</v>
      </c>
      <c r="AU29" s="7">
        <f>X29</f>
        <v>3.5</v>
      </c>
      <c r="AV29" s="7">
        <f>Z29</f>
        <v>20.5</v>
      </c>
    </row>
    <row r="30" spans="1:48" s="8" customFormat="1" ht="66" customHeight="1" x14ac:dyDescent="0.25">
      <c r="A30" s="11">
        <v>25</v>
      </c>
      <c r="B30" s="105" t="s">
        <v>109</v>
      </c>
      <c r="C30" s="17" t="s">
        <v>102</v>
      </c>
      <c r="D30" s="10" t="s">
        <v>110</v>
      </c>
      <c r="E30" s="19" t="s">
        <v>111</v>
      </c>
      <c r="F30" s="17">
        <v>1958</v>
      </c>
      <c r="G30" s="17">
        <v>6</v>
      </c>
      <c r="H30" s="17" t="s">
        <v>47</v>
      </c>
      <c r="I30" s="17">
        <v>0</v>
      </c>
      <c r="J30" s="10" t="s">
        <v>48</v>
      </c>
      <c r="K30" s="17">
        <v>5</v>
      </c>
      <c r="L30" s="69">
        <v>69.08</v>
      </c>
      <c r="M30" s="17">
        <v>5</v>
      </c>
      <c r="N30" s="17" t="s">
        <v>58</v>
      </c>
      <c r="O30" s="17">
        <v>10</v>
      </c>
      <c r="P30" s="17" t="s">
        <v>43</v>
      </c>
      <c r="Q30" s="17">
        <v>3</v>
      </c>
      <c r="R30" s="17" t="s">
        <v>24</v>
      </c>
      <c r="S30" s="17">
        <v>0</v>
      </c>
      <c r="T30" s="17">
        <v>47</v>
      </c>
      <c r="U30" s="17">
        <v>2</v>
      </c>
      <c r="V30" s="17" t="s">
        <v>41</v>
      </c>
      <c r="W30" s="17">
        <v>10</v>
      </c>
      <c r="X30" s="19">
        <v>2.5</v>
      </c>
      <c r="Y30" s="19">
        <v>0</v>
      </c>
      <c r="Z30" s="19">
        <v>21</v>
      </c>
      <c r="AA30" s="19">
        <v>1</v>
      </c>
      <c r="AB30" s="19" t="s">
        <v>26</v>
      </c>
      <c r="AC30" s="19">
        <v>0</v>
      </c>
      <c r="AD30" s="70">
        <v>98</v>
      </c>
      <c r="AE30" s="17">
        <v>3</v>
      </c>
      <c r="AF30" s="19" t="s">
        <v>42</v>
      </c>
      <c r="AG30" s="10">
        <v>10</v>
      </c>
      <c r="AH30" s="19" t="s">
        <v>38</v>
      </c>
      <c r="AI30" s="17">
        <v>10</v>
      </c>
      <c r="AJ30" s="123">
        <f t="shared" si="10"/>
        <v>65</v>
      </c>
      <c r="AK30" s="20">
        <f t="shared" si="0"/>
        <v>801436.31</v>
      </c>
      <c r="AL30" s="21">
        <v>781400.4</v>
      </c>
      <c r="AM30" s="21">
        <v>20035.91</v>
      </c>
      <c r="AN30" s="20">
        <f t="shared" si="1"/>
        <v>1199366.3999999999</v>
      </c>
      <c r="AO30" s="21">
        <v>947499.46</v>
      </c>
      <c r="AP30" s="21">
        <v>251866.94</v>
      </c>
      <c r="AQ30" s="20">
        <f t="shared" si="8"/>
        <v>2000802.71</v>
      </c>
      <c r="AR30" s="20">
        <f t="shared" si="6"/>
        <v>1728899.8599999999</v>
      </c>
      <c r="AS30" s="21">
        <f t="shared" si="7"/>
        <v>271902.84999999998</v>
      </c>
      <c r="AT30" s="22">
        <v>44748.625</v>
      </c>
      <c r="AU30" s="7">
        <f>X30</f>
        <v>2.5</v>
      </c>
      <c r="AV30" s="7">
        <f>Z30</f>
        <v>21</v>
      </c>
    </row>
    <row r="31" spans="1:48" s="8" customFormat="1" ht="55.5" customHeight="1" x14ac:dyDescent="0.25">
      <c r="A31" s="11">
        <v>26</v>
      </c>
      <c r="B31" s="111" t="s">
        <v>227</v>
      </c>
      <c r="C31" s="35" t="s">
        <v>221</v>
      </c>
      <c r="D31" s="35" t="s">
        <v>228</v>
      </c>
      <c r="E31" s="36" t="s">
        <v>229</v>
      </c>
      <c r="F31" s="35">
        <v>1981</v>
      </c>
      <c r="G31" s="35">
        <v>6</v>
      </c>
      <c r="H31" s="35" t="s">
        <v>47</v>
      </c>
      <c r="I31" s="35">
        <v>0</v>
      </c>
      <c r="J31" s="35" t="s">
        <v>48</v>
      </c>
      <c r="K31" s="35">
        <v>5</v>
      </c>
      <c r="L31" s="36">
        <v>68.599999999999994</v>
      </c>
      <c r="M31" s="35">
        <v>5</v>
      </c>
      <c r="N31" s="35" t="s">
        <v>30</v>
      </c>
      <c r="O31" s="35">
        <v>10</v>
      </c>
      <c r="P31" s="35" t="s">
        <v>43</v>
      </c>
      <c r="Q31" s="35">
        <v>3</v>
      </c>
      <c r="R31" s="35" t="s">
        <v>24</v>
      </c>
      <c r="S31" s="35">
        <v>0</v>
      </c>
      <c r="T31" s="35">
        <v>59</v>
      </c>
      <c r="U31" s="35">
        <v>3</v>
      </c>
      <c r="V31" s="35" t="s">
        <v>41</v>
      </c>
      <c r="W31" s="35">
        <v>10</v>
      </c>
      <c r="X31" s="36">
        <v>2</v>
      </c>
      <c r="Y31" s="36">
        <v>0</v>
      </c>
      <c r="Z31" s="36" t="s">
        <v>22</v>
      </c>
      <c r="AA31" s="36">
        <v>0</v>
      </c>
      <c r="AB31" s="36" t="s">
        <v>22</v>
      </c>
      <c r="AC31" s="36">
        <v>0</v>
      </c>
      <c r="AD31" s="36">
        <v>99.8</v>
      </c>
      <c r="AE31" s="35">
        <v>3</v>
      </c>
      <c r="AF31" s="36" t="s">
        <v>42</v>
      </c>
      <c r="AG31" s="36">
        <v>10</v>
      </c>
      <c r="AH31" s="36" t="s">
        <v>38</v>
      </c>
      <c r="AI31" s="35">
        <v>10</v>
      </c>
      <c r="AJ31" s="125">
        <f t="shared" si="10"/>
        <v>65</v>
      </c>
      <c r="AK31" s="93">
        <f t="shared" si="0"/>
        <v>1812507.6</v>
      </c>
      <c r="AL31" s="61">
        <v>1776257.4500000002</v>
      </c>
      <c r="AM31" s="61">
        <v>36250.15</v>
      </c>
      <c r="AN31" s="93">
        <v>0</v>
      </c>
      <c r="AO31" s="61">
        <v>0</v>
      </c>
      <c r="AP31" s="61">
        <v>0</v>
      </c>
      <c r="AQ31" s="93">
        <f t="shared" si="8"/>
        <v>1812507.6</v>
      </c>
      <c r="AR31" s="93">
        <f t="shared" si="6"/>
        <v>1776257.4500000002</v>
      </c>
      <c r="AS31" s="61">
        <f t="shared" si="7"/>
        <v>36250.15</v>
      </c>
      <c r="AT31" s="38">
        <v>44750.375</v>
      </c>
      <c r="AU31" s="39">
        <f>AM31/AK31*100</f>
        <v>1.9999998896556352</v>
      </c>
      <c r="AV31" s="39" t="e">
        <f>AP31/AN31*100</f>
        <v>#DIV/0!</v>
      </c>
    </row>
    <row r="32" spans="1:48" s="8" customFormat="1" ht="55.5" customHeight="1" x14ac:dyDescent="0.25">
      <c r="A32" s="11">
        <v>27</v>
      </c>
      <c r="B32" s="105" t="s">
        <v>53</v>
      </c>
      <c r="C32" s="17" t="s">
        <v>102</v>
      </c>
      <c r="D32" s="10" t="s">
        <v>21</v>
      </c>
      <c r="E32" s="19" t="s">
        <v>112</v>
      </c>
      <c r="F32" s="17">
        <v>1989</v>
      </c>
      <c r="G32" s="17">
        <v>5</v>
      </c>
      <c r="H32" s="17" t="s">
        <v>47</v>
      </c>
      <c r="I32" s="17">
        <v>0</v>
      </c>
      <c r="J32" s="10" t="s">
        <v>48</v>
      </c>
      <c r="K32" s="17">
        <v>5</v>
      </c>
      <c r="L32" s="69">
        <v>76.7</v>
      </c>
      <c r="M32" s="17">
        <v>6</v>
      </c>
      <c r="N32" s="17" t="s">
        <v>58</v>
      </c>
      <c r="O32" s="17">
        <v>5</v>
      </c>
      <c r="P32" s="17" t="s">
        <v>43</v>
      </c>
      <c r="Q32" s="17">
        <v>3</v>
      </c>
      <c r="R32" s="17" t="s">
        <v>24</v>
      </c>
      <c r="S32" s="17">
        <v>0</v>
      </c>
      <c r="T32" s="17">
        <v>59</v>
      </c>
      <c r="U32" s="17">
        <v>3</v>
      </c>
      <c r="V32" s="17" t="s">
        <v>41</v>
      </c>
      <c r="W32" s="17">
        <v>10</v>
      </c>
      <c r="X32" s="19">
        <v>3.5</v>
      </c>
      <c r="Y32" s="19">
        <v>3</v>
      </c>
      <c r="Z32" s="19">
        <v>20.5</v>
      </c>
      <c r="AA32" s="19">
        <v>1</v>
      </c>
      <c r="AB32" s="19" t="s">
        <v>26</v>
      </c>
      <c r="AC32" s="19">
        <v>0</v>
      </c>
      <c r="AD32" s="19">
        <v>98.5</v>
      </c>
      <c r="AE32" s="17">
        <v>3</v>
      </c>
      <c r="AF32" s="19" t="s">
        <v>42</v>
      </c>
      <c r="AG32" s="10">
        <v>10</v>
      </c>
      <c r="AH32" s="19" t="s">
        <v>38</v>
      </c>
      <c r="AI32" s="17">
        <v>10</v>
      </c>
      <c r="AJ32" s="123">
        <f t="shared" si="10"/>
        <v>64</v>
      </c>
      <c r="AK32" s="20">
        <f t="shared" si="0"/>
        <v>1183129.2</v>
      </c>
      <c r="AL32" s="21">
        <v>1141719.68</v>
      </c>
      <c r="AM32" s="21">
        <v>41409.519999999997</v>
      </c>
      <c r="AN32" s="20">
        <f t="shared" ref="AN32:AN63" si="11">AO32+AP32</f>
        <v>1136677.2</v>
      </c>
      <c r="AO32" s="21">
        <v>903658.37</v>
      </c>
      <c r="AP32" s="21">
        <v>233018.83</v>
      </c>
      <c r="AQ32" s="20">
        <f t="shared" si="8"/>
        <v>2319806.4</v>
      </c>
      <c r="AR32" s="20">
        <f t="shared" si="6"/>
        <v>2045378.0499999998</v>
      </c>
      <c r="AS32" s="21">
        <f t="shared" si="7"/>
        <v>274428.34999999998</v>
      </c>
      <c r="AT32" s="22">
        <v>44742.583333333336</v>
      </c>
      <c r="AU32" s="7">
        <f>X32</f>
        <v>3.5</v>
      </c>
      <c r="AV32" s="7">
        <f>Z32</f>
        <v>20.5</v>
      </c>
    </row>
    <row r="33" spans="1:48" s="8" customFormat="1" ht="55.5" customHeight="1" x14ac:dyDescent="0.25">
      <c r="A33" s="11">
        <v>28</v>
      </c>
      <c r="B33" s="103" t="s">
        <v>99</v>
      </c>
      <c r="C33" s="26" t="s">
        <v>93</v>
      </c>
      <c r="D33" s="26" t="s">
        <v>125</v>
      </c>
      <c r="E33" s="27" t="s">
        <v>100</v>
      </c>
      <c r="F33" s="26">
        <v>1935</v>
      </c>
      <c r="G33" s="26">
        <v>6</v>
      </c>
      <c r="H33" s="26" t="s">
        <v>96</v>
      </c>
      <c r="I33" s="26">
        <v>2</v>
      </c>
      <c r="J33" s="26" t="s">
        <v>48</v>
      </c>
      <c r="K33" s="26">
        <v>5</v>
      </c>
      <c r="L33" s="27">
        <v>68.489999999999995</v>
      </c>
      <c r="M33" s="26">
        <v>5</v>
      </c>
      <c r="N33" s="26" t="s">
        <v>30</v>
      </c>
      <c r="O33" s="26">
        <v>10</v>
      </c>
      <c r="P33" s="26" t="s">
        <v>43</v>
      </c>
      <c r="Q33" s="26">
        <v>3</v>
      </c>
      <c r="R33" s="26" t="s">
        <v>24</v>
      </c>
      <c r="S33" s="26">
        <v>0</v>
      </c>
      <c r="T33" s="26">
        <v>24</v>
      </c>
      <c r="U33" s="26">
        <v>2</v>
      </c>
      <c r="V33" s="26" t="s">
        <v>41</v>
      </c>
      <c r="W33" s="26">
        <v>10</v>
      </c>
      <c r="X33" s="27" t="s">
        <v>22</v>
      </c>
      <c r="Y33" s="27">
        <v>0</v>
      </c>
      <c r="Z33" s="27">
        <v>20.100000000000001</v>
      </c>
      <c r="AA33" s="27">
        <v>1</v>
      </c>
      <c r="AB33" s="27" t="s">
        <v>22</v>
      </c>
      <c r="AC33" s="27">
        <v>0</v>
      </c>
      <c r="AD33" s="27">
        <v>76.599999999999994</v>
      </c>
      <c r="AE33" s="26">
        <v>0</v>
      </c>
      <c r="AF33" s="27" t="s">
        <v>42</v>
      </c>
      <c r="AG33" s="32">
        <v>10</v>
      </c>
      <c r="AH33" s="27" t="s">
        <v>38</v>
      </c>
      <c r="AI33" s="26">
        <v>10</v>
      </c>
      <c r="AJ33" s="122">
        <f t="shared" si="10"/>
        <v>64</v>
      </c>
      <c r="AK33" s="28">
        <f t="shared" si="0"/>
        <v>0</v>
      </c>
      <c r="AL33" s="29">
        <v>0</v>
      </c>
      <c r="AM33" s="29">
        <v>0</v>
      </c>
      <c r="AN33" s="28">
        <f t="shared" si="11"/>
        <v>314649.59999999998</v>
      </c>
      <c r="AO33" s="29">
        <v>251405.03</v>
      </c>
      <c r="AP33" s="29">
        <v>63244.57</v>
      </c>
      <c r="AQ33" s="28">
        <f t="shared" si="8"/>
        <v>314649.59999999998</v>
      </c>
      <c r="AR33" s="29">
        <f t="shared" si="6"/>
        <v>251405.03</v>
      </c>
      <c r="AS33" s="29">
        <f t="shared" si="7"/>
        <v>63244.57</v>
      </c>
      <c r="AT33" s="48">
        <v>44750.583333333336</v>
      </c>
      <c r="AU33" s="30" t="e">
        <f t="shared" ref="AU33:AU38" si="12">AM33/AK33*100</f>
        <v>#DIV/0!</v>
      </c>
      <c r="AV33" s="30">
        <f t="shared" ref="AV33:AV38" si="13">AP33/AN33*100</f>
        <v>20.10000012712554</v>
      </c>
    </row>
    <row r="34" spans="1:48" s="8" customFormat="1" ht="55.5" customHeight="1" x14ac:dyDescent="0.25">
      <c r="A34" s="11">
        <v>29</v>
      </c>
      <c r="B34" s="101" t="s">
        <v>84</v>
      </c>
      <c r="C34" s="63" t="s">
        <v>82</v>
      </c>
      <c r="D34" s="63" t="s">
        <v>125</v>
      </c>
      <c r="E34" s="115" t="s">
        <v>271</v>
      </c>
      <c r="F34" s="63">
        <v>1988</v>
      </c>
      <c r="G34" s="63">
        <v>5</v>
      </c>
      <c r="H34" s="63" t="s">
        <v>47</v>
      </c>
      <c r="I34" s="63">
        <v>0</v>
      </c>
      <c r="J34" s="63" t="s">
        <v>45</v>
      </c>
      <c r="K34" s="63">
        <v>5</v>
      </c>
      <c r="L34" s="63">
        <v>52.17</v>
      </c>
      <c r="M34" s="63">
        <v>4</v>
      </c>
      <c r="N34" s="63" t="s">
        <v>77</v>
      </c>
      <c r="O34" s="63">
        <v>10</v>
      </c>
      <c r="P34" s="63" t="s">
        <v>43</v>
      </c>
      <c r="Q34" s="63">
        <v>3</v>
      </c>
      <c r="R34" s="63" t="s">
        <v>24</v>
      </c>
      <c r="S34" s="63">
        <v>0</v>
      </c>
      <c r="T34" s="63">
        <v>80</v>
      </c>
      <c r="U34" s="63">
        <v>3</v>
      </c>
      <c r="V34" s="63" t="s">
        <v>76</v>
      </c>
      <c r="W34" s="63">
        <v>10</v>
      </c>
      <c r="X34" s="63">
        <v>2</v>
      </c>
      <c r="Y34" s="63">
        <v>0</v>
      </c>
      <c r="Z34" s="63">
        <v>20</v>
      </c>
      <c r="AA34" s="63">
        <v>0</v>
      </c>
      <c r="AB34" s="63" t="s">
        <v>44</v>
      </c>
      <c r="AC34" s="63">
        <v>0</v>
      </c>
      <c r="AD34" s="63">
        <v>101</v>
      </c>
      <c r="AE34" s="63">
        <v>3</v>
      </c>
      <c r="AF34" s="63" t="s">
        <v>42</v>
      </c>
      <c r="AG34" s="63">
        <v>10</v>
      </c>
      <c r="AH34" s="63" t="s">
        <v>38</v>
      </c>
      <c r="AI34" s="63">
        <v>10</v>
      </c>
      <c r="AJ34" s="121">
        <f t="shared" si="10"/>
        <v>63</v>
      </c>
      <c r="AK34" s="64">
        <f t="shared" si="0"/>
        <v>2182152</v>
      </c>
      <c r="AL34" s="65">
        <v>2138508.96</v>
      </c>
      <c r="AM34" s="65">
        <v>43643.040000000001</v>
      </c>
      <c r="AN34" s="64">
        <f t="shared" si="11"/>
        <v>3427126.8</v>
      </c>
      <c r="AO34" s="65">
        <v>2741701.44</v>
      </c>
      <c r="AP34" s="65">
        <v>685425.36</v>
      </c>
      <c r="AQ34" s="64">
        <f t="shared" si="8"/>
        <v>5609278.7999999998</v>
      </c>
      <c r="AR34" s="65">
        <f t="shared" si="6"/>
        <v>4880210.4000000004</v>
      </c>
      <c r="AS34" s="65">
        <f t="shared" si="7"/>
        <v>729068.4</v>
      </c>
      <c r="AT34" s="66">
        <v>44750.649305555555</v>
      </c>
      <c r="AU34" s="67">
        <f t="shared" si="12"/>
        <v>2</v>
      </c>
      <c r="AV34" s="67">
        <f t="shared" si="13"/>
        <v>20</v>
      </c>
    </row>
    <row r="35" spans="1:48" s="8" customFormat="1" ht="55.5" customHeight="1" x14ac:dyDescent="0.25">
      <c r="A35" s="11">
        <v>30</v>
      </c>
      <c r="B35" s="108" t="s">
        <v>195</v>
      </c>
      <c r="C35" s="74" t="s">
        <v>183</v>
      </c>
      <c r="D35" s="74" t="s">
        <v>21</v>
      </c>
      <c r="E35" s="117" t="s">
        <v>196</v>
      </c>
      <c r="F35" s="75">
        <v>1987</v>
      </c>
      <c r="G35" s="75">
        <v>6</v>
      </c>
      <c r="H35" s="74" t="s">
        <v>47</v>
      </c>
      <c r="I35" s="74">
        <v>0</v>
      </c>
      <c r="J35" s="75" t="s">
        <v>45</v>
      </c>
      <c r="K35" s="74">
        <v>5</v>
      </c>
      <c r="L35" s="75">
        <v>71.63</v>
      </c>
      <c r="M35" s="75">
        <v>6</v>
      </c>
      <c r="N35" s="74" t="s">
        <v>32</v>
      </c>
      <c r="O35" s="75">
        <v>2</v>
      </c>
      <c r="P35" s="75" t="s">
        <v>43</v>
      </c>
      <c r="Q35" s="75">
        <v>3</v>
      </c>
      <c r="R35" s="74" t="s">
        <v>24</v>
      </c>
      <c r="S35" s="74">
        <v>0</v>
      </c>
      <c r="T35" s="75">
        <v>71</v>
      </c>
      <c r="U35" s="75">
        <v>3</v>
      </c>
      <c r="V35" s="74" t="s">
        <v>41</v>
      </c>
      <c r="W35" s="74">
        <v>10</v>
      </c>
      <c r="X35" s="75">
        <v>3.5</v>
      </c>
      <c r="Y35" s="75">
        <v>3</v>
      </c>
      <c r="Z35" s="75">
        <v>20.5</v>
      </c>
      <c r="AA35" s="75">
        <v>1</v>
      </c>
      <c r="AB35" s="76" t="s">
        <v>66</v>
      </c>
      <c r="AC35" s="76">
        <v>0</v>
      </c>
      <c r="AD35" s="75">
        <v>108.9</v>
      </c>
      <c r="AE35" s="75">
        <v>3</v>
      </c>
      <c r="AF35" s="76" t="s">
        <v>42</v>
      </c>
      <c r="AG35" s="75">
        <v>10</v>
      </c>
      <c r="AH35" s="76" t="s">
        <v>38</v>
      </c>
      <c r="AI35" s="74">
        <v>10</v>
      </c>
      <c r="AJ35" s="129">
        <f t="shared" si="10"/>
        <v>62</v>
      </c>
      <c r="AK35" s="87">
        <f t="shared" si="0"/>
        <v>407004</v>
      </c>
      <c r="AL35" s="84">
        <v>392758.86</v>
      </c>
      <c r="AM35" s="84">
        <v>14245.14</v>
      </c>
      <c r="AN35" s="87">
        <f t="shared" si="11"/>
        <v>2391525.6</v>
      </c>
      <c r="AO35" s="88">
        <v>1901262.85</v>
      </c>
      <c r="AP35" s="89">
        <v>490262.75</v>
      </c>
      <c r="AQ35" s="87">
        <f t="shared" si="8"/>
        <v>2798529.6</v>
      </c>
      <c r="AR35" s="84">
        <f t="shared" si="6"/>
        <v>2294021.71</v>
      </c>
      <c r="AS35" s="84">
        <f t="shared" si="7"/>
        <v>504507.89</v>
      </c>
      <c r="AT35" s="82">
        <v>44740.685416666667</v>
      </c>
      <c r="AU35" s="79">
        <f t="shared" si="12"/>
        <v>3.4999999999999996</v>
      </c>
      <c r="AV35" s="79">
        <f t="shared" si="13"/>
        <v>20.500000083628624</v>
      </c>
    </row>
    <row r="36" spans="1:48" s="8" customFormat="1" ht="69" customHeight="1" x14ac:dyDescent="0.25">
      <c r="A36" s="11">
        <v>31</v>
      </c>
      <c r="B36" s="102" t="s">
        <v>85</v>
      </c>
      <c r="C36" s="63" t="s">
        <v>82</v>
      </c>
      <c r="D36" s="63" t="s">
        <v>21</v>
      </c>
      <c r="E36" s="115" t="s">
        <v>272</v>
      </c>
      <c r="F36" s="63">
        <v>1967</v>
      </c>
      <c r="G36" s="63">
        <v>6</v>
      </c>
      <c r="H36" s="63" t="s">
        <v>47</v>
      </c>
      <c r="I36" s="63">
        <v>0</v>
      </c>
      <c r="J36" s="63" t="s">
        <v>45</v>
      </c>
      <c r="K36" s="63">
        <v>0</v>
      </c>
      <c r="L36" s="63">
        <v>75.040000000000006</v>
      </c>
      <c r="M36" s="63">
        <v>6</v>
      </c>
      <c r="N36" s="63" t="s">
        <v>78</v>
      </c>
      <c r="O36" s="63">
        <v>7</v>
      </c>
      <c r="P36" s="63" t="s">
        <v>43</v>
      </c>
      <c r="Q36" s="63">
        <v>3</v>
      </c>
      <c r="R36" s="63" t="s">
        <v>24</v>
      </c>
      <c r="S36" s="63">
        <v>0</v>
      </c>
      <c r="T36" s="63">
        <v>66</v>
      </c>
      <c r="U36" s="63">
        <v>3</v>
      </c>
      <c r="V36" s="63" t="s">
        <v>76</v>
      </c>
      <c r="W36" s="63">
        <v>10</v>
      </c>
      <c r="X36" s="63">
        <v>3.5</v>
      </c>
      <c r="Y36" s="63">
        <v>3</v>
      </c>
      <c r="Z36" s="63">
        <v>20.5</v>
      </c>
      <c r="AA36" s="63">
        <v>1</v>
      </c>
      <c r="AB36" s="63" t="s">
        <v>44</v>
      </c>
      <c r="AC36" s="63">
        <v>0</v>
      </c>
      <c r="AD36" s="63">
        <v>97.23</v>
      </c>
      <c r="AE36" s="63">
        <v>3</v>
      </c>
      <c r="AF36" s="63" t="s">
        <v>42</v>
      </c>
      <c r="AG36" s="63">
        <v>10</v>
      </c>
      <c r="AH36" s="63" t="s">
        <v>38</v>
      </c>
      <c r="AI36" s="63">
        <v>10</v>
      </c>
      <c r="AJ36" s="121">
        <f t="shared" si="10"/>
        <v>62</v>
      </c>
      <c r="AK36" s="64">
        <f t="shared" si="0"/>
        <v>916407.6</v>
      </c>
      <c r="AL36" s="65">
        <v>884333.33</v>
      </c>
      <c r="AM36" s="65">
        <v>32074.27</v>
      </c>
      <c r="AN36" s="64">
        <f t="shared" si="11"/>
        <v>1319026.8</v>
      </c>
      <c r="AO36" s="65">
        <v>1048626.31</v>
      </c>
      <c r="AP36" s="65">
        <v>270400.49</v>
      </c>
      <c r="AQ36" s="64">
        <f t="shared" si="8"/>
        <v>2235434.4</v>
      </c>
      <c r="AR36" s="65">
        <f t="shared" si="6"/>
        <v>1932959.6400000001</v>
      </c>
      <c r="AS36" s="65">
        <f t="shared" si="7"/>
        <v>302474.76</v>
      </c>
      <c r="AT36" s="66">
        <v>44741.458333333336</v>
      </c>
      <c r="AU36" s="67">
        <f t="shared" si="12"/>
        <v>3.5000004364869954</v>
      </c>
      <c r="AV36" s="67">
        <f t="shared" si="13"/>
        <v>20.499999696746116</v>
      </c>
    </row>
    <row r="37" spans="1:48" s="8" customFormat="1" ht="79.5" customHeight="1" x14ac:dyDescent="0.25">
      <c r="A37" s="11">
        <v>32</v>
      </c>
      <c r="B37" s="113" t="s">
        <v>247</v>
      </c>
      <c r="C37" s="35" t="s">
        <v>221</v>
      </c>
      <c r="D37" s="94" t="s">
        <v>21</v>
      </c>
      <c r="E37" s="120" t="s">
        <v>243</v>
      </c>
      <c r="F37" s="35">
        <v>1969</v>
      </c>
      <c r="G37" s="35">
        <v>6</v>
      </c>
      <c r="H37" s="35" t="s">
        <v>47</v>
      </c>
      <c r="I37" s="35">
        <v>0</v>
      </c>
      <c r="J37" s="35" t="s">
        <v>233</v>
      </c>
      <c r="K37" s="35">
        <v>5</v>
      </c>
      <c r="L37" s="36">
        <v>70.5</v>
      </c>
      <c r="M37" s="35">
        <v>6</v>
      </c>
      <c r="N37" s="35" t="s">
        <v>30</v>
      </c>
      <c r="O37" s="35">
        <v>6</v>
      </c>
      <c r="P37" s="35" t="s">
        <v>43</v>
      </c>
      <c r="Q37" s="35">
        <v>3</v>
      </c>
      <c r="R37" s="35" t="s">
        <v>24</v>
      </c>
      <c r="S37" s="35">
        <v>0</v>
      </c>
      <c r="T37" s="35">
        <v>60</v>
      </c>
      <c r="U37" s="35">
        <v>3</v>
      </c>
      <c r="V37" s="35" t="s">
        <v>41</v>
      </c>
      <c r="W37" s="35">
        <v>10</v>
      </c>
      <c r="X37" s="36">
        <v>3.5</v>
      </c>
      <c r="Y37" s="36">
        <v>3</v>
      </c>
      <c r="Z37" s="36" t="s">
        <v>22</v>
      </c>
      <c r="AA37" s="36">
        <v>0</v>
      </c>
      <c r="AB37" s="36" t="s">
        <v>22</v>
      </c>
      <c r="AC37" s="36">
        <v>0</v>
      </c>
      <c r="AD37" s="36">
        <v>93.33</v>
      </c>
      <c r="AE37" s="35">
        <v>0</v>
      </c>
      <c r="AF37" s="36" t="s">
        <v>42</v>
      </c>
      <c r="AG37" s="36">
        <v>10</v>
      </c>
      <c r="AH37" s="36" t="s">
        <v>38</v>
      </c>
      <c r="AI37" s="35">
        <v>10</v>
      </c>
      <c r="AJ37" s="125">
        <f t="shared" si="10"/>
        <v>62</v>
      </c>
      <c r="AK37" s="93">
        <f t="shared" si="0"/>
        <v>1176615.6000000001</v>
      </c>
      <c r="AL37" s="61">
        <v>1135434.05</v>
      </c>
      <c r="AM37" s="95">
        <v>41181.550000000003</v>
      </c>
      <c r="AN37" s="93">
        <f t="shared" si="11"/>
        <v>0</v>
      </c>
      <c r="AO37" s="61">
        <v>0</v>
      </c>
      <c r="AP37" s="61">
        <v>0</v>
      </c>
      <c r="AQ37" s="93">
        <f t="shared" si="8"/>
        <v>1176615.6000000001</v>
      </c>
      <c r="AR37" s="93">
        <f t="shared" si="6"/>
        <v>1135434.05</v>
      </c>
      <c r="AS37" s="61">
        <f t="shared" si="7"/>
        <v>41181.550000000003</v>
      </c>
      <c r="AT37" s="38">
        <v>44741.5</v>
      </c>
      <c r="AU37" s="39">
        <f t="shared" si="12"/>
        <v>3.5000003399580968</v>
      </c>
      <c r="AV37" s="39" t="e">
        <f t="shared" si="13"/>
        <v>#DIV/0!</v>
      </c>
    </row>
    <row r="38" spans="1:48" s="8" customFormat="1" ht="55.5" customHeight="1" x14ac:dyDescent="0.25">
      <c r="A38" s="11">
        <v>33</v>
      </c>
      <c r="B38" s="113" t="s">
        <v>248</v>
      </c>
      <c r="C38" s="35" t="s">
        <v>221</v>
      </c>
      <c r="D38" s="94" t="s">
        <v>21</v>
      </c>
      <c r="E38" s="120" t="s">
        <v>225</v>
      </c>
      <c r="F38" s="35">
        <v>1971</v>
      </c>
      <c r="G38" s="35">
        <v>6</v>
      </c>
      <c r="H38" s="35" t="s">
        <v>47</v>
      </c>
      <c r="I38" s="35">
        <v>0</v>
      </c>
      <c r="J38" s="35" t="s">
        <v>233</v>
      </c>
      <c r="K38" s="35">
        <v>5</v>
      </c>
      <c r="L38" s="36">
        <v>70.069999999999993</v>
      </c>
      <c r="M38" s="35">
        <v>6</v>
      </c>
      <c r="N38" s="35" t="s">
        <v>30</v>
      </c>
      <c r="O38" s="35">
        <v>6</v>
      </c>
      <c r="P38" s="35" t="s">
        <v>43</v>
      </c>
      <c r="Q38" s="35">
        <v>3</v>
      </c>
      <c r="R38" s="35" t="s">
        <v>24</v>
      </c>
      <c r="S38" s="35">
        <v>0</v>
      </c>
      <c r="T38" s="35">
        <v>60</v>
      </c>
      <c r="U38" s="35">
        <v>3</v>
      </c>
      <c r="V38" s="35" t="s">
        <v>41</v>
      </c>
      <c r="W38" s="35">
        <v>10</v>
      </c>
      <c r="X38" s="36">
        <v>3.5</v>
      </c>
      <c r="Y38" s="36">
        <v>3</v>
      </c>
      <c r="Z38" s="36" t="s">
        <v>22</v>
      </c>
      <c r="AA38" s="36">
        <v>0</v>
      </c>
      <c r="AB38" s="36" t="s">
        <v>22</v>
      </c>
      <c r="AC38" s="36">
        <v>0</v>
      </c>
      <c r="AD38" s="36">
        <v>81.260000000000005</v>
      </c>
      <c r="AE38" s="35">
        <v>0</v>
      </c>
      <c r="AF38" s="36" t="s">
        <v>42</v>
      </c>
      <c r="AG38" s="36">
        <v>10</v>
      </c>
      <c r="AH38" s="36" t="s">
        <v>38</v>
      </c>
      <c r="AI38" s="35">
        <v>10</v>
      </c>
      <c r="AJ38" s="125">
        <f t="shared" si="10"/>
        <v>62</v>
      </c>
      <c r="AK38" s="93">
        <f t="shared" ref="AK38:AK69" si="14">AL38+AM38</f>
        <v>1010208</v>
      </c>
      <c r="AL38" s="61">
        <v>974850.72</v>
      </c>
      <c r="AM38" s="95">
        <v>35357.279999999999</v>
      </c>
      <c r="AN38" s="93">
        <f t="shared" si="11"/>
        <v>0</v>
      </c>
      <c r="AO38" s="61">
        <v>0</v>
      </c>
      <c r="AP38" s="61">
        <v>0</v>
      </c>
      <c r="AQ38" s="93">
        <f t="shared" si="8"/>
        <v>1010208</v>
      </c>
      <c r="AR38" s="93">
        <f t="shared" si="6"/>
        <v>974850.72</v>
      </c>
      <c r="AS38" s="61">
        <f t="shared" si="7"/>
        <v>35357.279999999999</v>
      </c>
      <c r="AT38" s="38">
        <v>44741.520833333336</v>
      </c>
      <c r="AU38" s="39">
        <f t="shared" si="12"/>
        <v>3.4999999999999996</v>
      </c>
      <c r="AV38" s="39" t="e">
        <f t="shared" si="13"/>
        <v>#DIV/0!</v>
      </c>
    </row>
    <row r="39" spans="1:48" s="8" customFormat="1" ht="75" customHeight="1" x14ac:dyDescent="0.25">
      <c r="A39" s="11">
        <v>34</v>
      </c>
      <c r="B39" s="106" t="s">
        <v>51</v>
      </c>
      <c r="C39" s="17" t="s">
        <v>102</v>
      </c>
      <c r="D39" s="10" t="s">
        <v>21</v>
      </c>
      <c r="E39" s="19" t="s">
        <v>116</v>
      </c>
      <c r="F39" s="17">
        <v>1974</v>
      </c>
      <c r="G39" s="17">
        <v>6</v>
      </c>
      <c r="H39" s="17" t="s">
        <v>47</v>
      </c>
      <c r="I39" s="17">
        <v>0</v>
      </c>
      <c r="J39" s="10" t="s">
        <v>48</v>
      </c>
      <c r="K39" s="17">
        <v>5</v>
      </c>
      <c r="L39" s="19">
        <v>69.13</v>
      </c>
      <c r="M39" s="17">
        <v>5</v>
      </c>
      <c r="N39" s="17" t="s">
        <v>58</v>
      </c>
      <c r="O39" s="17">
        <v>4</v>
      </c>
      <c r="P39" s="17" t="s">
        <v>43</v>
      </c>
      <c r="Q39" s="17">
        <v>3</v>
      </c>
      <c r="R39" s="17" t="s">
        <v>24</v>
      </c>
      <c r="S39" s="17">
        <v>0</v>
      </c>
      <c r="T39" s="17">
        <v>99</v>
      </c>
      <c r="U39" s="17">
        <v>3</v>
      </c>
      <c r="V39" s="17" t="s">
        <v>41</v>
      </c>
      <c r="W39" s="17">
        <v>10</v>
      </c>
      <c r="X39" s="19">
        <v>3.5</v>
      </c>
      <c r="Y39" s="19">
        <v>3</v>
      </c>
      <c r="Z39" s="19">
        <v>0</v>
      </c>
      <c r="AA39" s="19">
        <v>0</v>
      </c>
      <c r="AB39" s="19" t="s">
        <v>26</v>
      </c>
      <c r="AC39" s="19">
        <v>0</v>
      </c>
      <c r="AD39" s="19">
        <v>99.1</v>
      </c>
      <c r="AE39" s="17">
        <v>3</v>
      </c>
      <c r="AF39" s="19" t="s">
        <v>42</v>
      </c>
      <c r="AG39" s="19">
        <v>10</v>
      </c>
      <c r="AH39" s="19" t="s">
        <v>38</v>
      </c>
      <c r="AI39" s="17">
        <v>10</v>
      </c>
      <c r="AJ39" s="123">
        <f t="shared" si="10"/>
        <v>62</v>
      </c>
      <c r="AK39" s="20">
        <f t="shared" si="14"/>
        <v>2936125.1999999997</v>
      </c>
      <c r="AL39" s="21">
        <v>2833360.82</v>
      </c>
      <c r="AM39" s="21">
        <v>102764.38</v>
      </c>
      <c r="AN39" s="20">
        <f t="shared" si="11"/>
        <v>0</v>
      </c>
      <c r="AO39" s="21">
        <v>0</v>
      </c>
      <c r="AP39" s="21">
        <v>0</v>
      </c>
      <c r="AQ39" s="20">
        <f t="shared" si="8"/>
        <v>2936125.1999999997</v>
      </c>
      <c r="AR39" s="20">
        <f t="shared" si="6"/>
        <v>2833360.82</v>
      </c>
      <c r="AS39" s="21">
        <f t="shared" si="7"/>
        <v>102764.38</v>
      </c>
      <c r="AT39" s="22">
        <v>44741.541666666664</v>
      </c>
      <c r="AU39" s="7">
        <f t="shared" ref="AU39:AU44" si="15">X39</f>
        <v>3.5</v>
      </c>
      <c r="AV39" s="7">
        <f t="shared" ref="AV39:AV44" si="16">Z39</f>
        <v>0</v>
      </c>
    </row>
    <row r="40" spans="1:48" s="8" customFormat="1" ht="70.5" customHeight="1" x14ac:dyDescent="0.25">
      <c r="A40" s="11">
        <v>35</v>
      </c>
      <c r="B40" s="106" t="s">
        <v>118</v>
      </c>
      <c r="C40" s="17" t="s">
        <v>102</v>
      </c>
      <c r="D40" s="10" t="s">
        <v>21</v>
      </c>
      <c r="E40" s="19" t="s">
        <v>119</v>
      </c>
      <c r="F40" s="23">
        <v>1964</v>
      </c>
      <c r="G40" s="23">
        <v>6</v>
      </c>
      <c r="H40" s="17" t="s">
        <v>47</v>
      </c>
      <c r="I40" s="17">
        <v>0</v>
      </c>
      <c r="J40" s="10" t="s">
        <v>48</v>
      </c>
      <c r="K40" s="23">
        <v>5</v>
      </c>
      <c r="L40" s="23">
        <v>98.8</v>
      </c>
      <c r="M40" s="23">
        <v>8</v>
      </c>
      <c r="N40" s="17" t="s">
        <v>30</v>
      </c>
      <c r="O40" s="23">
        <v>0</v>
      </c>
      <c r="P40" s="17" t="s">
        <v>43</v>
      </c>
      <c r="Q40" s="17">
        <v>3</v>
      </c>
      <c r="R40" s="17" t="s">
        <v>24</v>
      </c>
      <c r="S40" s="17">
        <v>0</v>
      </c>
      <c r="T40" s="23">
        <v>78</v>
      </c>
      <c r="U40" s="23">
        <v>3</v>
      </c>
      <c r="V40" s="17" t="s">
        <v>41</v>
      </c>
      <c r="W40" s="17">
        <v>10</v>
      </c>
      <c r="X40" s="23">
        <v>3.5</v>
      </c>
      <c r="Y40" s="23">
        <v>3</v>
      </c>
      <c r="Z40" s="19">
        <v>20.5</v>
      </c>
      <c r="AA40" s="23">
        <v>1</v>
      </c>
      <c r="AB40" s="19" t="s">
        <v>26</v>
      </c>
      <c r="AC40" s="19">
        <v>0</v>
      </c>
      <c r="AD40" s="23">
        <v>98.8</v>
      </c>
      <c r="AE40" s="17">
        <v>3</v>
      </c>
      <c r="AF40" s="19" t="s">
        <v>42</v>
      </c>
      <c r="AG40" s="19">
        <v>10</v>
      </c>
      <c r="AH40" s="19" t="s">
        <v>38</v>
      </c>
      <c r="AI40" s="17">
        <v>10</v>
      </c>
      <c r="AJ40" s="123">
        <f t="shared" si="10"/>
        <v>62</v>
      </c>
      <c r="AK40" s="20">
        <f t="shared" si="14"/>
        <v>1043332.8</v>
      </c>
      <c r="AL40" s="21">
        <v>1006816.15</v>
      </c>
      <c r="AM40" s="21">
        <v>36516.65</v>
      </c>
      <c r="AN40" s="20">
        <f t="shared" si="11"/>
        <v>1049914.8</v>
      </c>
      <c r="AO40" s="21">
        <v>834682.27</v>
      </c>
      <c r="AP40" s="21">
        <v>215232.53</v>
      </c>
      <c r="AQ40" s="20">
        <f t="shared" si="8"/>
        <v>2093247.6</v>
      </c>
      <c r="AR40" s="20">
        <f t="shared" si="6"/>
        <v>1841498.42</v>
      </c>
      <c r="AS40" s="21">
        <f t="shared" si="7"/>
        <v>251749.18</v>
      </c>
      <c r="AT40" s="22">
        <v>44741.583333333336</v>
      </c>
      <c r="AU40" s="7">
        <f t="shared" si="15"/>
        <v>3.5</v>
      </c>
      <c r="AV40" s="7">
        <f t="shared" si="16"/>
        <v>20.5</v>
      </c>
    </row>
    <row r="41" spans="1:48" s="8" customFormat="1" ht="55.5" customHeight="1" x14ac:dyDescent="0.25">
      <c r="A41" s="11">
        <v>36</v>
      </c>
      <c r="B41" s="106" t="s">
        <v>49</v>
      </c>
      <c r="C41" s="17" t="s">
        <v>102</v>
      </c>
      <c r="D41" s="10" t="s">
        <v>21</v>
      </c>
      <c r="E41" s="19" t="s">
        <v>115</v>
      </c>
      <c r="F41" s="17">
        <v>1969</v>
      </c>
      <c r="G41" s="17">
        <v>6</v>
      </c>
      <c r="H41" s="17" t="s">
        <v>47</v>
      </c>
      <c r="I41" s="17">
        <v>0</v>
      </c>
      <c r="J41" s="10" t="s">
        <v>48</v>
      </c>
      <c r="K41" s="17">
        <v>5</v>
      </c>
      <c r="L41" s="69">
        <v>99.3</v>
      </c>
      <c r="M41" s="17">
        <v>8</v>
      </c>
      <c r="N41" s="17" t="s">
        <v>58</v>
      </c>
      <c r="O41" s="17">
        <v>0</v>
      </c>
      <c r="P41" s="17" t="s">
        <v>43</v>
      </c>
      <c r="Q41" s="17">
        <v>3</v>
      </c>
      <c r="R41" s="17" t="s">
        <v>24</v>
      </c>
      <c r="S41" s="17">
        <v>0</v>
      </c>
      <c r="T41" s="17">
        <v>69</v>
      </c>
      <c r="U41" s="17">
        <v>3</v>
      </c>
      <c r="V41" s="17" t="s">
        <v>41</v>
      </c>
      <c r="W41" s="17">
        <v>10</v>
      </c>
      <c r="X41" s="19">
        <v>3.5</v>
      </c>
      <c r="Y41" s="19">
        <v>3</v>
      </c>
      <c r="Z41" s="19">
        <v>20.5</v>
      </c>
      <c r="AA41" s="19">
        <v>1</v>
      </c>
      <c r="AB41" s="19" t="s">
        <v>26</v>
      </c>
      <c r="AC41" s="19">
        <v>0</v>
      </c>
      <c r="AD41" s="19">
        <v>99.3</v>
      </c>
      <c r="AE41" s="17">
        <v>3</v>
      </c>
      <c r="AF41" s="19" t="s">
        <v>42</v>
      </c>
      <c r="AG41" s="10">
        <v>10</v>
      </c>
      <c r="AH41" s="19" t="s">
        <v>38</v>
      </c>
      <c r="AI41" s="17">
        <v>10</v>
      </c>
      <c r="AJ41" s="123">
        <f t="shared" si="10"/>
        <v>62</v>
      </c>
      <c r="AK41" s="20">
        <f t="shared" si="14"/>
        <v>534570</v>
      </c>
      <c r="AL41" s="21">
        <v>515860.05</v>
      </c>
      <c r="AM41" s="21">
        <v>18709.95</v>
      </c>
      <c r="AN41" s="20">
        <f t="shared" si="11"/>
        <v>2231474.4</v>
      </c>
      <c r="AO41" s="21">
        <v>1774022.15</v>
      </c>
      <c r="AP41" s="21">
        <v>457452.25</v>
      </c>
      <c r="AQ41" s="20">
        <f t="shared" si="8"/>
        <v>2766044.4</v>
      </c>
      <c r="AR41" s="20">
        <f t="shared" si="6"/>
        <v>2289882.1999999997</v>
      </c>
      <c r="AS41" s="21">
        <f t="shared" si="7"/>
        <v>476162.2</v>
      </c>
      <c r="AT41" s="22">
        <v>44741.583333333336</v>
      </c>
      <c r="AU41" s="7">
        <f t="shared" si="15"/>
        <v>3.5</v>
      </c>
      <c r="AV41" s="7">
        <f t="shared" si="16"/>
        <v>20.5</v>
      </c>
    </row>
    <row r="42" spans="1:48" s="8" customFormat="1" ht="55.5" customHeight="1" x14ac:dyDescent="0.25">
      <c r="A42" s="11">
        <v>37</v>
      </c>
      <c r="B42" s="106" t="s">
        <v>54</v>
      </c>
      <c r="C42" s="17" t="s">
        <v>102</v>
      </c>
      <c r="D42" s="10" t="s">
        <v>21</v>
      </c>
      <c r="E42" s="19" t="s">
        <v>120</v>
      </c>
      <c r="F42" s="17">
        <v>1973</v>
      </c>
      <c r="G42" s="17">
        <v>6</v>
      </c>
      <c r="H42" s="17" t="s">
        <v>47</v>
      </c>
      <c r="I42" s="17">
        <v>0</v>
      </c>
      <c r="J42" s="10" t="s">
        <v>48</v>
      </c>
      <c r="K42" s="17">
        <v>5</v>
      </c>
      <c r="L42" s="19">
        <v>71.81</v>
      </c>
      <c r="M42" s="17">
        <v>6</v>
      </c>
      <c r="N42" s="17" t="s">
        <v>58</v>
      </c>
      <c r="O42" s="17">
        <v>2</v>
      </c>
      <c r="P42" s="17" t="s">
        <v>43</v>
      </c>
      <c r="Q42" s="17">
        <v>3</v>
      </c>
      <c r="R42" s="17" t="s">
        <v>24</v>
      </c>
      <c r="S42" s="17">
        <v>0</v>
      </c>
      <c r="T42" s="17">
        <v>72</v>
      </c>
      <c r="U42" s="17">
        <v>3</v>
      </c>
      <c r="V42" s="17" t="s">
        <v>41</v>
      </c>
      <c r="W42" s="17">
        <v>10</v>
      </c>
      <c r="X42" s="19">
        <v>3.5</v>
      </c>
      <c r="Y42" s="19">
        <v>3</v>
      </c>
      <c r="Z42" s="19">
        <v>20.5</v>
      </c>
      <c r="AA42" s="19">
        <v>1</v>
      </c>
      <c r="AB42" s="19" t="s">
        <v>26</v>
      </c>
      <c r="AC42" s="19">
        <v>0</v>
      </c>
      <c r="AD42" s="19">
        <v>99.2</v>
      </c>
      <c r="AE42" s="17">
        <v>3</v>
      </c>
      <c r="AF42" s="19" t="s">
        <v>42</v>
      </c>
      <c r="AG42" s="19">
        <v>10</v>
      </c>
      <c r="AH42" s="19" t="s">
        <v>38</v>
      </c>
      <c r="AI42" s="17">
        <v>10</v>
      </c>
      <c r="AJ42" s="123">
        <f t="shared" si="10"/>
        <v>62</v>
      </c>
      <c r="AK42" s="20">
        <f t="shared" si="14"/>
        <v>1591317.6</v>
      </c>
      <c r="AL42" s="21">
        <v>1535621.48</v>
      </c>
      <c r="AM42" s="21">
        <v>55696.12</v>
      </c>
      <c r="AN42" s="20">
        <f t="shared" si="11"/>
        <v>184275.6</v>
      </c>
      <c r="AO42" s="21">
        <v>146499.1</v>
      </c>
      <c r="AP42" s="21">
        <v>37776.5</v>
      </c>
      <c r="AQ42" s="20">
        <f t="shared" si="8"/>
        <v>1775593.2000000002</v>
      </c>
      <c r="AR42" s="20">
        <f t="shared" si="6"/>
        <v>1682120.58</v>
      </c>
      <c r="AS42" s="21">
        <f t="shared" si="7"/>
        <v>93472.62</v>
      </c>
      <c r="AT42" s="22">
        <v>44741.583333333336</v>
      </c>
      <c r="AU42" s="7">
        <f t="shared" si="15"/>
        <v>3.5</v>
      </c>
      <c r="AV42" s="7">
        <f t="shared" si="16"/>
        <v>20.5</v>
      </c>
    </row>
    <row r="43" spans="1:48" s="8" customFormat="1" ht="55.5" customHeight="1" x14ac:dyDescent="0.25">
      <c r="A43" s="11">
        <v>38</v>
      </c>
      <c r="B43" s="106" t="s">
        <v>52</v>
      </c>
      <c r="C43" s="17" t="s">
        <v>102</v>
      </c>
      <c r="D43" s="10" t="s">
        <v>21</v>
      </c>
      <c r="E43" s="19" t="s">
        <v>119</v>
      </c>
      <c r="F43" s="17">
        <v>1962</v>
      </c>
      <c r="G43" s="17">
        <v>6</v>
      </c>
      <c r="H43" s="17" t="s">
        <v>47</v>
      </c>
      <c r="I43" s="17">
        <v>0</v>
      </c>
      <c r="J43" s="10" t="s">
        <v>48</v>
      </c>
      <c r="K43" s="17">
        <v>5</v>
      </c>
      <c r="L43" s="19">
        <v>98.7</v>
      </c>
      <c r="M43" s="17">
        <v>8</v>
      </c>
      <c r="N43" s="17" t="s">
        <v>58</v>
      </c>
      <c r="O43" s="17">
        <v>2</v>
      </c>
      <c r="P43" s="17" t="s">
        <v>43</v>
      </c>
      <c r="Q43" s="17">
        <v>3</v>
      </c>
      <c r="R43" s="17" t="s">
        <v>24</v>
      </c>
      <c r="S43" s="17">
        <v>0</v>
      </c>
      <c r="T43" s="17">
        <v>145</v>
      </c>
      <c r="U43" s="17">
        <v>4</v>
      </c>
      <c r="V43" s="17" t="s">
        <v>41</v>
      </c>
      <c r="W43" s="17">
        <v>10</v>
      </c>
      <c r="X43" s="19">
        <v>0</v>
      </c>
      <c r="Y43" s="19">
        <v>0</v>
      </c>
      <c r="Z43" s="19">
        <v>20.5</v>
      </c>
      <c r="AA43" s="19">
        <v>1</v>
      </c>
      <c r="AB43" s="19" t="s">
        <v>26</v>
      </c>
      <c r="AC43" s="19">
        <v>0</v>
      </c>
      <c r="AD43" s="19">
        <v>98.7</v>
      </c>
      <c r="AE43" s="17">
        <v>3</v>
      </c>
      <c r="AF43" s="19" t="s">
        <v>42</v>
      </c>
      <c r="AG43" s="19">
        <v>10</v>
      </c>
      <c r="AH43" s="19" t="s">
        <v>38</v>
      </c>
      <c r="AI43" s="17">
        <v>10</v>
      </c>
      <c r="AJ43" s="123">
        <f t="shared" si="10"/>
        <v>62</v>
      </c>
      <c r="AK43" s="20">
        <f t="shared" si="14"/>
        <v>0</v>
      </c>
      <c r="AL43" s="21">
        <v>0</v>
      </c>
      <c r="AM43" s="21">
        <v>0</v>
      </c>
      <c r="AN43" s="20">
        <f t="shared" si="11"/>
        <v>1083813.6000000001</v>
      </c>
      <c r="AO43" s="21">
        <v>861631.81</v>
      </c>
      <c r="AP43" s="21">
        <v>222181.79</v>
      </c>
      <c r="AQ43" s="20">
        <f t="shared" si="8"/>
        <v>1083813.6000000001</v>
      </c>
      <c r="AR43" s="20">
        <f t="shared" si="6"/>
        <v>861631.81</v>
      </c>
      <c r="AS43" s="21">
        <f t="shared" si="7"/>
        <v>222181.79</v>
      </c>
      <c r="AT43" s="22">
        <v>44741.583333333336</v>
      </c>
      <c r="AU43" s="7">
        <f t="shared" si="15"/>
        <v>0</v>
      </c>
      <c r="AV43" s="7">
        <f t="shared" si="16"/>
        <v>20.5</v>
      </c>
    </row>
    <row r="44" spans="1:48" s="8" customFormat="1" ht="55.5" customHeight="1" x14ac:dyDescent="0.25">
      <c r="A44" s="11">
        <v>39</v>
      </c>
      <c r="B44" s="106" t="s">
        <v>113</v>
      </c>
      <c r="C44" s="17" t="s">
        <v>102</v>
      </c>
      <c r="D44" s="10" t="s">
        <v>21</v>
      </c>
      <c r="E44" s="19" t="s">
        <v>114</v>
      </c>
      <c r="F44" s="23">
        <v>1978</v>
      </c>
      <c r="G44" s="23">
        <v>6</v>
      </c>
      <c r="H44" s="17" t="s">
        <v>47</v>
      </c>
      <c r="I44" s="17">
        <v>0</v>
      </c>
      <c r="J44" s="10" t="s">
        <v>48</v>
      </c>
      <c r="K44" s="23">
        <v>5</v>
      </c>
      <c r="L44" s="23">
        <v>67.87</v>
      </c>
      <c r="M44" s="23">
        <v>5</v>
      </c>
      <c r="N44" s="17" t="s">
        <v>30</v>
      </c>
      <c r="O44" s="23">
        <v>3</v>
      </c>
      <c r="P44" s="17" t="s">
        <v>43</v>
      </c>
      <c r="Q44" s="17">
        <v>3</v>
      </c>
      <c r="R44" s="17" t="s">
        <v>24</v>
      </c>
      <c r="S44" s="17">
        <v>0</v>
      </c>
      <c r="T44" s="23">
        <v>56</v>
      </c>
      <c r="U44" s="23">
        <v>3</v>
      </c>
      <c r="V44" s="17" t="s">
        <v>41</v>
      </c>
      <c r="W44" s="23">
        <v>10</v>
      </c>
      <c r="X44" s="23">
        <v>3.5</v>
      </c>
      <c r="Y44" s="19">
        <v>3</v>
      </c>
      <c r="Z44" s="23">
        <v>20.5</v>
      </c>
      <c r="AA44" s="23">
        <v>1</v>
      </c>
      <c r="AB44" s="19" t="s">
        <v>26</v>
      </c>
      <c r="AC44" s="19">
        <v>0</v>
      </c>
      <c r="AD44" s="23">
        <v>98.7</v>
      </c>
      <c r="AE44" s="17">
        <v>3</v>
      </c>
      <c r="AF44" s="19" t="s">
        <v>42</v>
      </c>
      <c r="AG44" s="19">
        <v>10</v>
      </c>
      <c r="AH44" s="19" t="s">
        <v>38</v>
      </c>
      <c r="AI44" s="17">
        <v>10</v>
      </c>
      <c r="AJ44" s="123">
        <f t="shared" si="10"/>
        <v>62</v>
      </c>
      <c r="AK44" s="20">
        <f t="shared" si="14"/>
        <v>1530340.8</v>
      </c>
      <c r="AL44" s="21">
        <v>1476778.87</v>
      </c>
      <c r="AM44" s="21">
        <v>53561.93</v>
      </c>
      <c r="AN44" s="20">
        <f t="shared" si="11"/>
        <v>833514</v>
      </c>
      <c r="AO44" s="21">
        <v>662643.63</v>
      </c>
      <c r="AP44" s="21">
        <v>170870.37</v>
      </c>
      <c r="AQ44" s="20">
        <f t="shared" si="8"/>
        <v>2363854.7999999998</v>
      </c>
      <c r="AR44" s="20">
        <f t="shared" si="6"/>
        <v>2139422.5</v>
      </c>
      <c r="AS44" s="21">
        <f t="shared" si="7"/>
        <v>224432.3</v>
      </c>
      <c r="AT44" s="22">
        <v>44741.666666666664</v>
      </c>
      <c r="AU44" s="7">
        <f t="shared" si="15"/>
        <v>3.5</v>
      </c>
      <c r="AV44" s="7">
        <f t="shared" si="16"/>
        <v>20.5</v>
      </c>
    </row>
    <row r="45" spans="1:48" s="8" customFormat="1" ht="55.5" customHeight="1" x14ac:dyDescent="0.25">
      <c r="A45" s="11">
        <v>40</v>
      </c>
      <c r="B45" s="113" t="s">
        <v>237</v>
      </c>
      <c r="C45" s="35" t="s">
        <v>221</v>
      </c>
      <c r="D45" s="94" t="s">
        <v>21</v>
      </c>
      <c r="E45" s="120" t="s">
        <v>238</v>
      </c>
      <c r="F45" s="35">
        <v>1968</v>
      </c>
      <c r="G45" s="35">
        <v>6</v>
      </c>
      <c r="H45" s="35" t="s">
        <v>47</v>
      </c>
      <c r="I45" s="35">
        <v>0</v>
      </c>
      <c r="J45" s="35" t="s">
        <v>233</v>
      </c>
      <c r="K45" s="35">
        <v>5</v>
      </c>
      <c r="L45" s="36">
        <v>70.3</v>
      </c>
      <c r="M45" s="35">
        <v>6</v>
      </c>
      <c r="N45" s="35" t="s">
        <v>30</v>
      </c>
      <c r="O45" s="35">
        <v>1</v>
      </c>
      <c r="P45" s="35" t="s">
        <v>43</v>
      </c>
      <c r="Q45" s="35">
        <v>3</v>
      </c>
      <c r="R45" s="35" t="s">
        <v>24</v>
      </c>
      <c r="S45" s="35">
        <v>0</v>
      </c>
      <c r="T45" s="35">
        <v>118</v>
      </c>
      <c r="U45" s="35">
        <v>4</v>
      </c>
      <c r="V45" s="35" t="s">
        <v>41</v>
      </c>
      <c r="W45" s="35">
        <v>10</v>
      </c>
      <c r="X45" s="36">
        <v>3.5</v>
      </c>
      <c r="Y45" s="36">
        <v>3</v>
      </c>
      <c r="Z45" s="36">
        <v>20.5</v>
      </c>
      <c r="AA45" s="36">
        <v>1</v>
      </c>
      <c r="AB45" s="36" t="s">
        <v>22</v>
      </c>
      <c r="AC45" s="36">
        <v>0</v>
      </c>
      <c r="AD45" s="36">
        <v>95.73</v>
      </c>
      <c r="AE45" s="35">
        <v>3</v>
      </c>
      <c r="AF45" s="36" t="s">
        <v>42</v>
      </c>
      <c r="AG45" s="36">
        <v>10</v>
      </c>
      <c r="AH45" s="36" t="s">
        <v>38</v>
      </c>
      <c r="AI45" s="35">
        <v>10</v>
      </c>
      <c r="AJ45" s="125">
        <f t="shared" si="10"/>
        <v>62</v>
      </c>
      <c r="AK45" s="93">
        <f t="shared" si="14"/>
        <v>4638121.2</v>
      </c>
      <c r="AL45" s="61">
        <v>4475786.96</v>
      </c>
      <c r="AM45" s="95">
        <v>162334.24</v>
      </c>
      <c r="AN45" s="93">
        <f t="shared" si="11"/>
        <v>4312132.8</v>
      </c>
      <c r="AO45" s="61">
        <v>3428145.58</v>
      </c>
      <c r="AP45" s="61">
        <v>883987.22</v>
      </c>
      <c r="AQ45" s="93">
        <f t="shared" si="8"/>
        <v>8950254</v>
      </c>
      <c r="AR45" s="93">
        <f t="shared" si="6"/>
        <v>7903932.54</v>
      </c>
      <c r="AS45" s="61">
        <f t="shared" si="7"/>
        <v>1046321.46</v>
      </c>
      <c r="AT45" s="38">
        <v>44750.416666666664</v>
      </c>
      <c r="AU45" s="39">
        <f t="shared" ref="AU45:AU50" si="17">AM45/AK45*100</f>
        <v>3.4999999568790914</v>
      </c>
      <c r="AV45" s="39">
        <f t="shared" ref="AV45:AV50" si="18">AP45/AN45*100</f>
        <v>20.499999907238479</v>
      </c>
    </row>
    <row r="46" spans="1:48" s="8" customFormat="1" ht="55.5" customHeight="1" x14ac:dyDescent="0.25">
      <c r="A46" s="11">
        <v>41</v>
      </c>
      <c r="B46" s="114" t="s">
        <v>64</v>
      </c>
      <c r="C46" s="35" t="s">
        <v>221</v>
      </c>
      <c r="D46" s="94" t="s">
        <v>21</v>
      </c>
      <c r="E46" s="36" t="s">
        <v>239</v>
      </c>
      <c r="F46" s="35">
        <v>1994</v>
      </c>
      <c r="G46" s="35">
        <v>5</v>
      </c>
      <c r="H46" s="35" t="s">
        <v>47</v>
      </c>
      <c r="I46" s="35">
        <v>0</v>
      </c>
      <c r="J46" s="35" t="s">
        <v>233</v>
      </c>
      <c r="K46" s="35">
        <v>5</v>
      </c>
      <c r="L46" s="36">
        <v>70.959999999999994</v>
      </c>
      <c r="M46" s="35">
        <v>6</v>
      </c>
      <c r="N46" s="35" t="s">
        <v>30</v>
      </c>
      <c r="O46" s="35">
        <v>3</v>
      </c>
      <c r="P46" s="35" t="s">
        <v>43</v>
      </c>
      <c r="Q46" s="35">
        <v>3</v>
      </c>
      <c r="R46" s="35" t="s">
        <v>24</v>
      </c>
      <c r="S46" s="35">
        <v>0</v>
      </c>
      <c r="T46" s="35">
        <v>71</v>
      </c>
      <c r="U46" s="35">
        <v>3</v>
      </c>
      <c r="V46" s="35" t="s">
        <v>41</v>
      </c>
      <c r="W46" s="35">
        <v>10</v>
      </c>
      <c r="X46" s="36">
        <v>3.5</v>
      </c>
      <c r="Y46" s="36">
        <v>3</v>
      </c>
      <c r="Z46" s="36">
        <v>20.5</v>
      </c>
      <c r="AA46" s="36">
        <v>1</v>
      </c>
      <c r="AB46" s="36" t="s">
        <v>22</v>
      </c>
      <c r="AC46" s="36">
        <v>0</v>
      </c>
      <c r="AD46" s="36">
        <v>101.74</v>
      </c>
      <c r="AE46" s="35">
        <v>3</v>
      </c>
      <c r="AF46" s="36" t="s">
        <v>42</v>
      </c>
      <c r="AG46" s="36">
        <v>10</v>
      </c>
      <c r="AH46" s="36" t="s">
        <v>38</v>
      </c>
      <c r="AI46" s="35">
        <v>10</v>
      </c>
      <c r="AJ46" s="125">
        <f t="shared" si="10"/>
        <v>62</v>
      </c>
      <c r="AK46" s="93">
        <f t="shared" si="14"/>
        <v>1043308.8</v>
      </c>
      <c r="AL46" s="61">
        <v>1006792.99</v>
      </c>
      <c r="AM46" s="95">
        <v>36515.81</v>
      </c>
      <c r="AN46" s="93">
        <f t="shared" si="11"/>
        <v>2607787.2000000002</v>
      </c>
      <c r="AO46" s="61">
        <v>2073190.8200000003</v>
      </c>
      <c r="AP46" s="61">
        <v>534596.38</v>
      </c>
      <c r="AQ46" s="93">
        <f t="shared" si="8"/>
        <v>3651096</v>
      </c>
      <c r="AR46" s="93">
        <f t="shared" ref="AR46:AR77" si="19">AL46+AO46</f>
        <v>3079983.8100000005</v>
      </c>
      <c r="AS46" s="61">
        <f t="shared" ref="AS46:AS77" si="20">AM46+AP46</f>
        <v>571112.18999999994</v>
      </c>
      <c r="AT46" s="38">
        <v>44750.416666666664</v>
      </c>
      <c r="AU46" s="39">
        <f t="shared" si="17"/>
        <v>3.5000001916977981</v>
      </c>
      <c r="AV46" s="39">
        <f t="shared" si="18"/>
        <v>20.500000153386747</v>
      </c>
    </row>
    <row r="47" spans="1:48" s="8" customFormat="1" ht="55.5" customHeight="1" x14ac:dyDescent="0.25">
      <c r="A47" s="11">
        <v>42</v>
      </c>
      <c r="B47" s="113" t="s">
        <v>242</v>
      </c>
      <c r="C47" s="35" t="s">
        <v>221</v>
      </c>
      <c r="D47" s="94" t="s">
        <v>21</v>
      </c>
      <c r="E47" s="36" t="s">
        <v>243</v>
      </c>
      <c r="F47" s="35">
        <v>1968</v>
      </c>
      <c r="G47" s="35">
        <v>6</v>
      </c>
      <c r="H47" s="35" t="s">
        <v>47</v>
      </c>
      <c r="I47" s="35">
        <v>0</v>
      </c>
      <c r="J47" s="35" t="s">
        <v>45</v>
      </c>
      <c r="K47" s="35">
        <v>5</v>
      </c>
      <c r="L47" s="36">
        <v>73.38</v>
      </c>
      <c r="M47" s="35">
        <v>6</v>
      </c>
      <c r="N47" s="35" t="s">
        <v>30</v>
      </c>
      <c r="O47" s="35">
        <v>5</v>
      </c>
      <c r="P47" s="35" t="s">
        <v>43</v>
      </c>
      <c r="Q47" s="35">
        <v>3</v>
      </c>
      <c r="R47" s="35" t="s">
        <v>24</v>
      </c>
      <c r="S47" s="35">
        <v>0</v>
      </c>
      <c r="T47" s="35">
        <v>90</v>
      </c>
      <c r="U47" s="35">
        <v>3</v>
      </c>
      <c r="V47" s="35" t="s">
        <v>41</v>
      </c>
      <c r="W47" s="35">
        <v>10</v>
      </c>
      <c r="X47" s="36">
        <v>3.5</v>
      </c>
      <c r="Y47" s="36">
        <v>3</v>
      </c>
      <c r="Z47" s="36">
        <v>20.5</v>
      </c>
      <c r="AA47" s="36">
        <v>1</v>
      </c>
      <c r="AB47" s="36" t="s">
        <v>22</v>
      </c>
      <c r="AC47" s="36">
        <v>0</v>
      </c>
      <c r="AD47" s="36">
        <v>93.68</v>
      </c>
      <c r="AE47" s="35">
        <v>0</v>
      </c>
      <c r="AF47" s="36" t="s">
        <v>42</v>
      </c>
      <c r="AG47" s="36">
        <v>10</v>
      </c>
      <c r="AH47" s="36" t="s">
        <v>38</v>
      </c>
      <c r="AI47" s="35">
        <v>10</v>
      </c>
      <c r="AJ47" s="125">
        <f t="shared" si="10"/>
        <v>62</v>
      </c>
      <c r="AK47" s="93">
        <f t="shared" si="14"/>
        <v>2408542.7999999998</v>
      </c>
      <c r="AL47" s="61">
        <v>2324243.7999999998</v>
      </c>
      <c r="AM47" s="95">
        <v>84299</v>
      </c>
      <c r="AN47" s="93">
        <f t="shared" si="11"/>
        <v>4122128.4</v>
      </c>
      <c r="AO47" s="61">
        <v>3277092.08</v>
      </c>
      <c r="AP47" s="61">
        <v>845036.32</v>
      </c>
      <c r="AQ47" s="93">
        <f t="shared" ref="AQ47:AQ64" si="21">AK47+AN47</f>
        <v>6530671.1999999993</v>
      </c>
      <c r="AR47" s="93">
        <f t="shared" si="19"/>
        <v>5601335.8799999999</v>
      </c>
      <c r="AS47" s="61">
        <f t="shared" si="20"/>
        <v>929335.32</v>
      </c>
      <c r="AT47" s="38">
        <v>44750.416666666664</v>
      </c>
      <c r="AU47" s="39">
        <f t="shared" si="17"/>
        <v>3.5000000830377611</v>
      </c>
      <c r="AV47" s="39">
        <f t="shared" si="18"/>
        <v>20.499999951481374</v>
      </c>
    </row>
    <row r="48" spans="1:48" s="8" customFormat="1" ht="55.5" customHeight="1" x14ac:dyDescent="0.25">
      <c r="A48" s="11">
        <v>43</v>
      </c>
      <c r="B48" s="114" t="s">
        <v>244</v>
      </c>
      <c r="C48" s="35" t="s">
        <v>221</v>
      </c>
      <c r="D48" s="94" t="s">
        <v>21</v>
      </c>
      <c r="E48" s="120" t="s">
        <v>245</v>
      </c>
      <c r="F48" s="35">
        <v>1961</v>
      </c>
      <c r="G48" s="35">
        <v>6</v>
      </c>
      <c r="H48" s="35" t="s">
        <v>47</v>
      </c>
      <c r="I48" s="35">
        <v>0</v>
      </c>
      <c r="J48" s="35" t="s">
        <v>233</v>
      </c>
      <c r="K48" s="35">
        <v>5</v>
      </c>
      <c r="L48" s="36">
        <v>74.88</v>
      </c>
      <c r="M48" s="35">
        <v>6</v>
      </c>
      <c r="N48" s="35" t="s">
        <v>30</v>
      </c>
      <c r="O48" s="35">
        <v>5</v>
      </c>
      <c r="P48" s="35" t="s">
        <v>43</v>
      </c>
      <c r="Q48" s="35">
        <v>3</v>
      </c>
      <c r="R48" s="35" t="s">
        <v>24</v>
      </c>
      <c r="S48" s="35">
        <v>0</v>
      </c>
      <c r="T48" s="35">
        <v>70</v>
      </c>
      <c r="U48" s="35">
        <v>3</v>
      </c>
      <c r="V48" s="35" t="s">
        <v>41</v>
      </c>
      <c r="W48" s="35">
        <v>10</v>
      </c>
      <c r="X48" s="36">
        <v>3.5</v>
      </c>
      <c r="Y48" s="36">
        <v>3</v>
      </c>
      <c r="Z48" s="36">
        <v>20.5</v>
      </c>
      <c r="AA48" s="36">
        <v>1</v>
      </c>
      <c r="AB48" s="36" t="s">
        <v>22</v>
      </c>
      <c r="AC48" s="36">
        <v>0</v>
      </c>
      <c r="AD48" s="36">
        <v>90.46</v>
      </c>
      <c r="AE48" s="35">
        <v>0</v>
      </c>
      <c r="AF48" s="36" t="s">
        <v>42</v>
      </c>
      <c r="AG48" s="36">
        <v>10</v>
      </c>
      <c r="AH48" s="36" t="s">
        <v>38</v>
      </c>
      <c r="AI48" s="35">
        <v>10</v>
      </c>
      <c r="AJ48" s="125">
        <f t="shared" si="10"/>
        <v>62</v>
      </c>
      <c r="AK48" s="93">
        <f t="shared" si="14"/>
        <v>1584027.6</v>
      </c>
      <c r="AL48" s="61">
        <v>1528586.6300000001</v>
      </c>
      <c r="AM48" s="95">
        <v>55440.97</v>
      </c>
      <c r="AN48" s="93">
        <f t="shared" si="11"/>
        <v>3946156.8</v>
      </c>
      <c r="AO48" s="61">
        <v>3137194.6599999997</v>
      </c>
      <c r="AP48" s="61">
        <v>808962.14</v>
      </c>
      <c r="AQ48" s="93">
        <f t="shared" si="21"/>
        <v>5530184.4000000004</v>
      </c>
      <c r="AR48" s="93">
        <f t="shared" si="19"/>
        <v>4665781.29</v>
      </c>
      <c r="AS48" s="61">
        <f t="shared" si="20"/>
        <v>864403.11</v>
      </c>
      <c r="AT48" s="38">
        <v>44750.416666666664</v>
      </c>
      <c r="AU48" s="39">
        <f t="shared" si="17"/>
        <v>3.5000002525208527</v>
      </c>
      <c r="AV48" s="39">
        <f t="shared" si="18"/>
        <v>20.499999898635554</v>
      </c>
    </row>
    <row r="49" spans="1:48" s="8" customFormat="1" ht="55.5" customHeight="1" x14ac:dyDescent="0.25">
      <c r="A49" s="11">
        <v>44</v>
      </c>
      <c r="B49" s="113" t="s">
        <v>246</v>
      </c>
      <c r="C49" s="35" t="s">
        <v>221</v>
      </c>
      <c r="D49" s="94" t="s">
        <v>21</v>
      </c>
      <c r="E49" s="36" t="s">
        <v>225</v>
      </c>
      <c r="F49" s="35">
        <v>1968</v>
      </c>
      <c r="G49" s="35">
        <v>6</v>
      </c>
      <c r="H49" s="35" t="s">
        <v>47</v>
      </c>
      <c r="I49" s="35">
        <v>0</v>
      </c>
      <c r="J49" s="35" t="s">
        <v>233</v>
      </c>
      <c r="K49" s="35">
        <v>5</v>
      </c>
      <c r="L49" s="36">
        <v>67.150000000000006</v>
      </c>
      <c r="M49" s="35">
        <v>5</v>
      </c>
      <c r="N49" s="35" t="s">
        <v>30</v>
      </c>
      <c r="O49" s="35">
        <v>6</v>
      </c>
      <c r="P49" s="35" t="s">
        <v>43</v>
      </c>
      <c r="Q49" s="35">
        <v>3</v>
      </c>
      <c r="R49" s="35" t="s">
        <v>24</v>
      </c>
      <c r="S49" s="35">
        <v>0</v>
      </c>
      <c r="T49" s="35">
        <v>56</v>
      </c>
      <c r="U49" s="35">
        <v>3</v>
      </c>
      <c r="V49" s="35" t="s">
        <v>41</v>
      </c>
      <c r="W49" s="35">
        <v>10</v>
      </c>
      <c r="X49" s="36">
        <v>3.5</v>
      </c>
      <c r="Y49" s="36">
        <v>3</v>
      </c>
      <c r="Z49" s="36">
        <v>20.5</v>
      </c>
      <c r="AA49" s="36">
        <v>1</v>
      </c>
      <c r="AB49" s="36" t="s">
        <v>22</v>
      </c>
      <c r="AC49" s="36">
        <v>0</v>
      </c>
      <c r="AD49" s="36">
        <v>94.91</v>
      </c>
      <c r="AE49" s="35">
        <v>0</v>
      </c>
      <c r="AF49" s="36" t="s">
        <v>42</v>
      </c>
      <c r="AG49" s="36">
        <v>10</v>
      </c>
      <c r="AH49" s="36" t="s">
        <v>38</v>
      </c>
      <c r="AI49" s="35">
        <v>10</v>
      </c>
      <c r="AJ49" s="125">
        <f t="shared" si="10"/>
        <v>62</v>
      </c>
      <c r="AK49" s="93">
        <f t="shared" si="14"/>
        <v>1803342</v>
      </c>
      <c r="AL49" s="61">
        <v>1740225.03</v>
      </c>
      <c r="AM49" s="95">
        <v>63116.97</v>
      </c>
      <c r="AN49" s="93">
        <f t="shared" si="11"/>
        <v>1741524</v>
      </c>
      <c r="AO49" s="95">
        <v>1384511.58</v>
      </c>
      <c r="AP49" s="95">
        <v>357012.42</v>
      </c>
      <c r="AQ49" s="93">
        <f t="shared" si="21"/>
        <v>3544866</v>
      </c>
      <c r="AR49" s="93">
        <f t="shared" si="19"/>
        <v>3124736.6100000003</v>
      </c>
      <c r="AS49" s="61">
        <f t="shared" si="20"/>
        <v>420129.39</v>
      </c>
      <c r="AT49" s="38">
        <v>44750.416666666664</v>
      </c>
      <c r="AU49" s="39">
        <f t="shared" si="17"/>
        <v>3.5000000000000004</v>
      </c>
      <c r="AV49" s="39">
        <f t="shared" si="18"/>
        <v>20.5</v>
      </c>
    </row>
    <row r="50" spans="1:48" s="8" customFormat="1" ht="55.5" customHeight="1" x14ac:dyDescent="0.25">
      <c r="A50" s="11">
        <v>45</v>
      </c>
      <c r="B50" s="114" t="s">
        <v>65</v>
      </c>
      <c r="C50" s="35" t="s">
        <v>221</v>
      </c>
      <c r="D50" s="94" t="s">
        <v>21</v>
      </c>
      <c r="E50" s="120" t="s">
        <v>249</v>
      </c>
      <c r="F50" s="35">
        <v>1992</v>
      </c>
      <c r="G50" s="35">
        <v>5</v>
      </c>
      <c r="H50" s="35" t="s">
        <v>47</v>
      </c>
      <c r="I50" s="35">
        <v>0</v>
      </c>
      <c r="J50" s="35" t="s">
        <v>233</v>
      </c>
      <c r="K50" s="35">
        <v>5</v>
      </c>
      <c r="L50" s="36">
        <v>68.03</v>
      </c>
      <c r="M50" s="35">
        <v>5</v>
      </c>
      <c r="N50" s="35" t="s">
        <v>30</v>
      </c>
      <c r="O50" s="35">
        <v>7</v>
      </c>
      <c r="P50" s="35" t="s">
        <v>43</v>
      </c>
      <c r="Q50" s="35">
        <v>3</v>
      </c>
      <c r="R50" s="35" t="s">
        <v>24</v>
      </c>
      <c r="S50" s="35">
        <v>0</v>
      </c>
      <c r="T50" s="35">
        <v>109</v>
      </c>
      <c r="U50" s="35">
        <v>4</v>
      </c>
      <c r="V50" s="35" t="s">
        <v>41</v>
      </c>
      <c r="W50" s="35">
        <v>10</v>
      </c>
      <c r="X50" s="36">
        <v>3.5</v>
      </c>
      <c r="Y50" s="36">
        <v>3</v>
      </c>
      <c r="Z50" s="36" t="s">
        <v>22</v>
      </c>
      <c r="AA50" s="36">
        <v>0</v>
      </c>
      <c r="AB50" s="36" t="s">
        <v>22</v>
      </c>
      <c r="AC50" s="36">
        <v>0</v>
      </c>
      <c r="AD50" s="36">
        <v>94.07</v>
      </c>
      <c r="AE50" s="35">
        <v>0</v>
      </c>
      <c r="AF50" s="36" t="s">
        <v>42</v>
      </c>
      <c r="AG50" s="36">
        <v>10</v>
      </c>
      <c r="AH50" s="36" t="s">
        <v>38</v>
      </c>
      <c r="AI50" s="35">
        <v>10</v>
      </c>
      <c r="AJ50" s="125">
        <f t="shared" si="10"/>
        <v>62</v>
      </c>
      <c r="AK50" s="93">
        <f t="shared" si="14"/>
        <v>3470058</v>
      </c>
      <c r="AL50" s="61">
        <v>3348605.97</v>
      </c>
      <c r="AM50" s="95">
        <v>121452.03</v>
      </c>
      <c r="AN50" s="93">
        <f t="shared" si="11"/>
        <v>0</v>
      </c>
      <c r="AO50" s="61">
        <v>0</v>
      </c>
      <c r="AP50" s="61">
        <v>0</v>
      </c>
      <c r="AQ50" s="93">
        <f t="shared" si="21"/>
        <v>3470058</v>
      </c>
      <c r="AR50" s="93">
        <f t="shared" si="19"/>
        <v>3348605.97</v>
      </c>
      <c r="AS50" s="61">
        <f t="shared" si="20"/>
        <v>121452.03</v>
      </c>
      <c r="AT50" s="38">
        <v>44750.416666666664</v>
      </c>
      <c r="AU50" s="39">
        <f t="shared" si="17"/>
        <v>3.4999999999999996</v>
      </c>
      <c r="AV50" s="39" t="e">
        <f t="shared" si="18"/>
        <v>#DIV/0!</v>
      </c>
    </row>
    <row r="51" spans="1:48" s="8" customFormat="1" ht="55.5" customHeight="1" x14ac:dyDescent="0.25">
      <c r="A51" s="11">
        <v>46</v>
      </c>
      <c r="B51" s="106" t="s">
        <v>121</v>
      </c>
      <c r="C51" s="17" t="s">
        <v>102</v>
      </c>
      <c r="D51" s="10" t="s">
        <v>21</v>
      </c>
      <c r="E51" s="19" t="s">
        <v>122</v>
      </c>
      <c r="F51" s="17">
        <v>1963</v>
      </c>
      <c r="G51" s="17">
        <v>6</v>
      </c>
      <c r="H51" s="17" t="s">
        <v>47</v>
      </c>
      <c r="I51" s="17">
        <v>0</v>
      </c>
      <c r="J51" s="10" t="s">
        <v>48</v>
      </c>
      <c r="K51" s="17">
        <v>5</v>
      </c>
      <c r="L51" s="69">
        <v>82.14</v>
      </c>
      <c r="M51" s="17">
        <v>7</v>
      </c>
      <c r="N51" s="17" t="s">
        <v>58</v>
      </c>
      <c r="O51" s="17">
        <v>1</v>
      </c>
      <c r="P51" s="17" t="s">
        <v>43</v>
      </c>
      <c r="Q51" s="17">
        <v>3</v>
      </c>
      <c r="R51" s="17" t="s">
        <v>24</v>
      </c>
      <c r="S51" s="17">
        <v>0</v>
      </c>
      <c r="T51" s="17">
        <v>63</v>
      </c>
      <c r="U51" s="17">
        <v>3</v>
      </c>
      <c r="V51" s="17" t="s">
        <v>41</v>
      </c>
      <c r="W51" s="17">
        <v>10</v>
      </c>
      <c r="X51" s="70">
        <v>4</v>
      </c>
      <c r="Y51" s="19">
        <v>3</v>
      </c>
      <c r="Z51" s="19">
        <v>22.5</v>
      </c>
      <c r="AA51" s="19">
        <v>1</v>
      </c>
      <c r="AB51" s="19" t="s">
        <v>26</v>
      </c>
      <c r="AC51" s="19">
        <v>0</v>
      </c>
      <c r="AD51" s="70">
        <v>98.7</v>
      </c>
      <c r="AE51" s="17">
        <v>3</v>
      </c>
      <c r="AF51" s="19" t="s">
        <v>42</v>
      </c>
      <c r="AG51" s="10">
        <v>10</v>
      </c>
      <c r="AH51" s="19" t="s">
        <v>38</v>
      </c>
      <c r="AI51" s="17">
        <v>10</v>
      </c>
      <c r="AJ51" s="123">
        <f t="shared" si="10"/>
        <v>62</v>
      </c>
      <c r="AK51" s="20">
        <f t="shared" si="14"/>
        <v>1124190</v>
      </c>
      <c r="AL51" s="21">
        <v>1079222.3999999999</v>
      </c>
      <c r="AM51" s="21">
        <v>44967.6</v>
      </c>
      <c r="AN51" s="20">
        <f t="shared" si="11"/>
        <v>2708632.8</v>
      </c>
      <c r="AO51" s="21">
        <v>2099190.42</v>
      </c>
      <c r="AP51" s="21">
        <v>609442.38</v>
      </c>
      <c r="AQ51" s="20">
        <f t="shared" si="21"/>
        <v>3832822.8</v>
      </c>
      <c r="AR51" s="20">
        <f t="shared" si="19"/>
        <v>3178412.82</v>
      </c>
      <c r="AS51" s="21">
        <f t="shared" si="20"/>
        <v>654409.98</v>
      </c>
      <c r="AT51" s="22">
        <v>44750.4375</v>
      </c>
      <c r="AU51" s="7">
        <f>X51</f>
        <v>4</v>
      </c>
      <c r="AV51" s="7">
        <f>Z51</f>
        <v>22.5</v>
      </c>
    </row>
    <row r="52" spans="1:48" s="8" customFormat="1" ht="55.5" customHeight="1" x14ac:dyDescent="0.25">
      <c r="A52" s="11">
        <v>47</v>
      </c>
      <c r="B52" s="112" t="s">
        <v>235</v>
      </c>
      <c r="C52" s="35" t="s">
        <v>221</v>
      </c>
      <c r="D52" s="37" t="s">
        <v>25</v>
      </c>
      <c r="E52" s="120" t="s">
        <v>236</v>
      </c>
      <c r="F52" s="34">
        <v>1968</v>
      </c>
      <c r="G52" s="34">
        <v>6</v>
      </c>
      <c r="H52" s="35" t="s">
        <v>47</v>
      </c>
      <c r="I52" s="35">
        <v>0</v>
      </c>
      <c r="J52" s="35" t="s">
        <v>233</v>
      </c>
      <c r="K52" s="35">
        <v>5</v>
      </c>
      <c r="L52" s="34">
        <v>80.5</v>
      </c>
      <c r="M52" s="34">
        <v>7</v>
      </c>
      <c r="N52" s="35" t="s">
        <v>30</v>
      </c>
      <c r="O52" s="35">
        <v>0</v>
      </c>
      <c r="P52" s="35" t="s">
        <v>43</v>
      </c>
      <c r="Q52" s="35">
        <v>3</v>
      </c>
      <c r="R52" s="35" t="s">
        <v>24</v>
      </c>
      <c r="S52" s="35">
        <v>0</v>
      </c>
      <c r="T52" s="34">
        <v>122</v>
      </c>
      <c r="U52" s="34">
        <v>4</v>
      </c>
      <c r="V52" s="35" t="s">
        <v>41</v>
      </c>
      <c r="W52" s="35">
        <v>10</v>
      </c>
      <c r="X52" s="34">
        <v>3.5</v>
      </c>
      <c r="Y52" s="34">
        <v>3</v>
      </c>
      <c r="Z52" s="34">
        <v>20.5</v>
      </c>
      <c r="AA52" s="34">
        <v>1</v>
      </c>
      <c r="AB52" s="34" t="s">
        <v>22</v>
      </c>
      <c r="AC52" s="34">
        <v>0</v>
      </c>
      <c r="AD52" s="34">
        <v>97</v>
      </c>
      <c r="AE52" s="34">
        <v>3</v>
      </c>
      <c r="AF52" s="36" t="s">
        <v>42</v>
      </c>
      <c r="AG52" s="36">
        <v>10</v>
      </c>
      <c r="AH52" s="36" t="s">
        <v>38</v>
      </c>
      <c r="AI52" s="35">
        <v>10</v>
      </c>
      <c r="AJ52" s="125">
        <f t="shared" si="10"/>
        <v>62</v>
      </c>
      <c r="AK52" s="93">
        <f t="shared" si="14"/>
        <v>4626140.4000000004</v>
      </c>
      <c r="AL52" s="62">
        <v>4464225.49</v>
      </c>
      <c r="AM52" s="62">
        <v>161914.91</v>
      </c>
      <c r="AN52" s="93">
        <f t="shared" si="11"/>
        <v>1799400</v>
      </c>
      <c r="AO52" s="62">
        <v>1430523</v>
      </c>
      <c r="AP52" s="62">
        <v>368877</v>
      </c>
      <c r="AQ52" s="93">
        <f t="shared" si="21"/>
        <v>6425540.4000000004</v>
      </c>
      <c r="AR52" s="93">
        <f t="shared" si="19"/>
        <v>5894748.4900000002</v>
      </c>
      <c r="AS52" s="61">
        <f t="shared" si="20"/>
        <v>530791.91</v>
      </c>
      <c r="AT52" s="38">
        <v>44753.375</v>
      </c>
      <c r="AU52" s="39">
        <f t="shared" ref="AU52:AU57" si="22">AM52/AK52*100</f>
        <v>3.4999999135348334</v>
      </c>
      <c r="AV52" s="39">
        <f t="shared" ref="AV52:AV57" si="23">AP52/AN52*100</f>
        <v>20.5</v>
      </c>
    </row>
    <row r="53" spans="1:48" s="8" customFormat="1" ht="55.5" customHeight="1" x14ac:dyDescent="0.25">
      <c r="A53" s="11">
        <v>48</v>
      </c>
      <c r="B53" s="112" t="s">
        <v>240</v>
      </c>
      <c r="C53" s="35" t="s">
        <v>221</v>
      </c>
      <c r="D53" s="34" t="s">
        <v>222</v>
      </c>
      <c r="E53" s="120" t="s">
        <v>241</v>
      </c>
      <c r="F53" s="34">
        <v>2001</v>
      </c>
      <c r="G53" s="34">
        <v>3</v>
      </c>
      <c r="H53" s="35" t="s">
        <v>47</v>
      </c>
      <c r="I53" s="35">
        <v>0</v>
      </c>
      <c r="J53" s="35" t="s">
        <v>48</v>
      </c>
      <c r="K53" s="35">
        <v>5</v>
      </c>
      <c r="L53" s="34">
        <v>84.49</v>
      </c>
      <c r="M53" s="34">
        <v>7</v>
      </c>
      <c r="N53" s="35" t="s">
        <v>30</v>
      </c>
      <c r="O53" s="35">
        <v>4</v>
      </c>
      <c r="P53" s="35" t="s">
        <v>43</v>
      </c>
      <c r="Q53" s="35">
        <v>3</v>
      </c>
      <c r="R53" s="35" t="s">
        <v>24</v>
      </c>
      <c r="S53" s="35">
        <v>0</v>
      </c>
      <c r="T53" s="34">
        <v>20</v>
      </c>
      <c r="U53" s="34">
        <v>2</v>
      </c>
      <c r="V53" s="35" t="s">
        <v>41</v>
      </c>
      <c r="W53" s="35">
        <v>10</v>
      </c>
      <c r="X53" s="34">
        <v>5.0999999999999996</v>
      </c>
      <c r="Y53" s="34">
        <v>5</v>
      </c>
      <c r="Z53" s="34" t="s">
        <v>22</v>
      </c>
      <c r="AA53" s="34">
        <v>0</v>
      </c>
      <c r="AB53" s="34" t="s">
        <v>22</v>
      </c>
      <c r="AC53" s="34">
        <v>0</v>
      </c>
      <c r="AD53" s="34">
        <v>98</v>
      </c>
      <c r="AE53" s="34">
        <v>3</v>
      </c>
      <c r="AF53" s="36" t="s">
        <v>42</v>
      </c>
      <c r="AG53" s="36">
        <v>10</v>
      </c>
      <c r="AH53" s="36" t="s">
        <v>38</v>
      </c>
      <c r="AI53" s="35">
        <v>10</v>
      </c>
      <c r="AJ53" s="125">
        <f t="shared" si="10"/>
        <v>62</v>
      </c>
      <c r="AK53" s="93">
        <f t="shared" si="14"/>
        <v>3101458.8</v>
      </c>
      <c r="AL53" s="62">
        <v>2943284.4</v>
      </c>
      <c r="AM53" s="62">
        <v>158174.39999999999</v>
      </c>
      <c r="AN53" s="93">
        <f t="shared" si="11"/>
        <v>0</v>
      </c>
      <c r="AO53" s="99">
        <v>0</v>
      </c>
      <c r="AP53" s="99">
        <v>0</v>
      </c>
      <c r="AQ53" s="93">
        <f t="shared" si="21"/>
        <v>3101458.8</v>
      </c>
      <c r="AR53" s="93">
        <f t="shared" si="19"/>
        <v>2943284.4</v>
      </c>
      <c r="AS53" s="61">
        <f t="shared" si="20"/>
        <v>158174.39999999999</v>
      </c>
      <c r="AT53" s="38">
        <v>44753.395833333336</v>
      </c>
      <c r="AU53" s="39">
        <f t="shared" si="22"/>
        <v>5.1000000386914701</v>
      </c>
      <c r="AV53" s="39" t="e">
        <f t="shared" si="23"/>
        <v>#DIV/0!</v>
      </c>
    </row>
    <row r="54" spans="1:48" s="8" customFormat="1" ht="55.5" customHeight="1" x14ac:dyDescent="0.25">
      <c r="A54" s="11">
        <v>49</v>
      </c>
      <c r="B54" s="112" t="s">
        <v>250</v>
      </c>
      <c r="C54" s="35" t="s">
        <v>221</v>
      </c>
      <c r="D54" s="34" t="s">
        <v>251</v>
      </c>
      <c r="E54" s="120" t="s">
        <v>252</v>
      </c>
      <c r="F54" s="35">
        <v>1997</v>
      </c>
      <c r="G54" s="34">
        <v>3</v>
      </c>
      <c r="H54" s="35" t="s">
        <v>47</v>
      </c>
      <c r="I54" s="35">
        <v>0</v>
      </c>
      <c r="J54" s="35" t="s">
        <v>233</v>
      </c>
      <c r="K54" s="35">
        <v>5</v>
      </c>
      <c r="L54" s="34">
        <v>71.87</v>
      </c>
      <c r="M54" s="34">
        <v>6</v>
      </c>
      <c r="N54" s="35" t="s">
        <v>30</v>
      </c>
      <c r="O54" s="35">
        <v>8</v>
      </c>
      <c r="P54" s="35" t="s">
        <v>43</v>
      </c>
      <c r="Q54" s="35">
        <v>0</v>
      </c>
      <c r="R54" s="35" t="s">
        <v>23</v>
      </c>
      <c r="S54" s="34">
        <v>3</v>
      </c>
      <c r="T54" s="34">
        <v>140</v>
      </c>
      <c r="U54" s="34">
        <v>4</v>
      </c>
      <c r="V54" s="35" t="s">
        <v>41</v>
      </c>
      <c r="W54" s="35">
        <v>10</v>
      </c>
      <c r="X54" s="34">
        <v>2</v>
      </c>
      <c r="Y54" s="34">
        <v>0</v>
      </c>
      <c r="Z54" s="34" t="s">
        <v>22</v>
      </c>
      <c r="AA54" s="34">
        <v>0</v>
      </c>
      <c r="AB54" s="34" t="s">
        <v>22</v>
      </c>
      <c r="AC54" s="34">
        <v>0</v>
      </c>
      <c r="AD54" s="34">
        <v>98</v>
      </c>
      <c r="AE54" s="34">
        <v>3</v>
      </c>
      <c r="AF54" s="36" t="s">
        <v>42</v>
      </c>
      <c r="AG54" s="36">
        <v>10</v>
      </c>
      <c r="AH54" s="36" t="s">
        <v>38</v>
      </c>
      <c r="AI54" s="35">
        <v>10</v>
      </c>
      <c r="AJ54" s="125">
        <f t="shared" si="10"/>
        <v>62</v>
      </c>
      <c r="AK54" s="93">
        <f t="shared" si="14"/>
        <v>3446319</v>
      </c>
      <c r="AL54" s="62">
        <v>3377392.62</v>
      </c>
      <c r="AM54" s="62">
        <v>68926.38</v>
      </c>
      <c r="AN54" s="93">
        <f t="shared" si="11"/>
        <v>0</v>
      </c>
      <c r="AO54" s="61">
        <v>0</v>
      </c>
      <c r="AP54" s="61">
        <v>0</v>
      </c>
      <c r="AQ54" s="93">
        <f t="shared" si="21"/>
        <v>3446319</v>
      </c>
      <c r="AR54" s="93">
        <f t="shared" si="19"/>
        <v>3377392.62</v>
      </c>
      <c r="AS54" s="61">
        <f t="shared" si="20"/>
        <v>68926.38</v>
      </c>
      <c r="AT54" s="38">
        <v>44753.416666666664</v>
      </c>
      <c r="AU54" s="39">
        <f t="shared" si="22"/>
        <v>2</v>
      </c>
      <c r="AV54" s="39" t="e">
        <f t="shared" si="23"/>
        <v>#DIV/0!</v>
      </c>
    </row>
    <row r="55" spans="1:48" s="8" customFormat="1" ht="64.5" customHeight="1" x14ac:dyDescent="0.25">
      <c r="A55" s="11">
        <v>50</v>
      </c>
      <c r="B55" s="112" t="s">
        <v>253</v>
      </c>
      <c r="C55" s="35" t="s">
        <v>221</v>
      </c>
      <c r="D55" s="34" t="s">
        <v>254</v>
      </c>
      <c r="E55" s="120" t="s">
        <v>255</v>
      </c>
      <c r="F55" s="34">
        <v>1985</v>
      </c>
      <c r="G55" s="34">
        <v>6</v>
      </c>
      <c r="H55" s="35" t="s">
        <v>47</v>
      </c>
      <c r="I55" s="35">
        <v>0</v>
      </c>
      <c r="J55" s="35" t="s">
        <v>48</v>
      </c>
      <c r="K55" s="35">
        <v>5</v>
      </c>
      <c r="L55" s="34">
        <v>68</v>
      </c>
      <c r="M55" s="34">
        <v>5</v>
      </c>
      <c r="N55" s="35" t="s">
        <v>30</v>
      </c>
      <c r="O55" s="35">
        <v>9</v>
      </c>
      <c r="P55" s="35" t="s">
        <v>43</v>
      </c>
      <c r="Q55" s="35">
        <v>3</v>
      </c>
      <c r="R55" s="35" t="s">
        <v>24</v>
      </c>
      <c r="S55" s="35">
        <v>0</v>
      </c>
      <c r="T55" s="34">
        <v>142</v>
      </c>
      <c r="U55" s="34">
        <v>4</v>
      </c>
      <c r="V55" s="35" t="s">
        <v>41</v>
      </c>
      <c r="W55" s="35">
        <v>10</v>
      </c>
      <c r="X55" s="34">
        <v>2</v>
      </c>
      <c r="Y55" s="34">
        <v>0</v>
      </c>
      <c r="Z55" s="34" t="s">
        <v>22</v>
      </c>
      <c r="AA55" s="34">
        <v>0</v>
      </c>
      <c r="AB55" s="34" t="s">
        <v>22</v>
      </c>
      <c r="AC55" s="34">
        <v>0</v>
      </c>
      <c r="AD55" s="34" t="s">
        <v>22</v>
      </c>
      <c r="AE55" s="34">
        <v>0</v>
      </c>
      <c r="AF55" s="36" t="s">
        <v>42</v>
      </c>
      <c r="AG55" s="36">
        <v>10</v>
      </c>
      <c r="AH55" s="36" t="s">
        <v>38</v>
      </c>
      <c r="AI55" s="35">
        <v>10</v>
      </c>
      <c r="AJ55" s="125">
        <f t="shared" si="10"/>
        <v>62</v>
      </c>
      <c r="AK55" s="93">
        <f t="shared" si="14"/>
        <v>3425922</v>
      </c>
      <c r="AL55" s="62">
        <v>3357403.56</v>
      </c>
      <c r="AM55" s="62">
        <v>68518.44</v>
      </c>
      <c r="AN55" s="93">
        <f t="shared" si="11"/>
        <v>0</v>
      </c>
      <c r="AO55" s="99">
        <v>0</v>
      </c>
      <c r="AP55" s="99">
        <v>0</v>
      </c>
      <c r="AQ55" s="93">
        <f t="shared" si="21"/>
        <v>3425922</v>
      </c>
      <c r="AR55" s="93">
        <f t="shared" si="19"/>
        <v>3357403.56</v>
      </c>
      <c r="AS55" s="61">
        <f t="shared" si="20"/>
        <v>68518.44</v>
      </c>
      <c r="AT55" s="38">
        <v>44754.375</v>
      </c>
      <c r="AU55" s="39">
        <f t="shared" si="22"/>
        <v>2</v>
      </c>
      <c r="AV55" s="39" t="e">
        <f t="shared" si="23"/>
        <v>#DIV/0!</v>
      </c>
    </row>
    <row r="56" spans="1:48" s="8" customFormat="1" ht="55.5" customHeight="1" x14ac:dyDescent="0.25">
      <c r="A56" s="11">
        <v>51</v>
      </c>
      <c r="B56" s="112" t="s">
        <v>256</v>
      </c>
      <c r="C56" s="35" t="s">
        <v>221</v>
      </c>
      <c r="D56" s="34" t="s">
        <v>254</v>
      </c>
      <c r="E56" s="120" t="s">
        <v>255</v>
      </c>
      <c r="F56" s="34">
        <v>1985</v>
      </c>
      <c r="G56" s="34">
        <v>6</v>
      </c>
      <c r="H56" s="35" t="s">
        <v>47</v>
      </c>
      <c r="I56" s="35">
        <v>0</v>
      </c>
      <c r="J56" s="35" t="s">
        <v>48</v>
      </c>
      <c r="K56" s="35">
        <v>5</v>
      </c>
      <c r="L56" s="34">
        <v>68</v>
      </c>
      <c r="M56" s="34">
        <v>5</v>
      </c>
      <c r="N56" s="35" t="s">
        <v>30</v>
      </c>
      <c r="O56" s="35">
        <v>10</v>
      </c>
      <c r="P56" s="35" t="s">
        <v>43</v>
      </c>
      <c r="Q56" s="35">
        <v>3</v>
      </c>
      <c r="R56" s="35" t="s">
        <v>24</v>
      </c>
      <c r="S56" s="35">
        <v>0</v>
      </c>
      <c r="T56" s="34">
        <v>71</v>
      </c>
      <c r="U56" s="34">
        <v>3</v>
      </c>
      <c r="V56" s="35" t="s">
        <v>41</v>
      </c>
      <c r="W56" s="35">
        <v>10</v>
      </c>
      <c r="X56" s="34">
        <v>2</v>
      </c>
      <c r="Y56" s="34">
        <v>0</v>
      </c>
      <c r="Z56" s="34">
        <v>20</v>
      </c>
      <c r="AA56" s="34">
        <v>0</v>
      </c>
      <c r="AB56" s="34" t="s">
        <v>22</v>
      </c>
      <c r="AC56" s="34">
        <v>0</v>
      </c>
      <c r="AD56" s="34" t="s">
        <v>22</v>
      </c>
      <c r="AE56" s="34">
        <v>0</v>
      </c>
      <c r="AF56" s="36" t="s">
        <v>42</v>
      </c>
      <c r="AG56" s="36">
        <v>10</v>
      </c>
      <c r="AH56" s="36" t="s">
        <v>38</v>
      </c>
      <c r="AI56" s="35">
        <v>10</v>
      </c>
      <c r="AJ56" s="125">
        <f t="shared" si="10"/>
        <v>62</v>
      </c>
      <c r="AK56" s="93">
        <f t="shared" si="14"/>
        <v>1103880</v>
      </c>
      <c r="AL56" s="62">
        <v>1081802.3999999999</v>
      </c>
      <c r="AM56" s="62">
        <v>22077.599999999999</v>
      </c>
      <c r="AN56" s="93">
        <f t="shared" si="11"/>
        <v>946188</v>
      </c>
      <c r="AO56" s="62">
        <v>756950.4</v>
      </c>
      <c r="AP56" s="62">
        <v>189237.6</v>
      </c>
      <c r="AQ56" s="93">
        <f t="shared" si="21"/>
        <v>2050068</v>
      </c>
      <c r="AR56" s="93">
        <f t="shared" si="19"/>
        <v>1838752.7999999998</v>
      </c>
      <c r="AS56" s="61">
        <f t="shared" si="20"/>
        <v>211315.20000000001</v>
      </c>
      <c r="AT56" s="38">
        <v>44754.375</v>
      </c>
      <c r="AU56" s="39">
        <f t="shared" si="22"/>
        <v>1.9999999999999998</v>
      </c>
      <c r="AV56" s="39">
        <f t="shared" si="23"/>
        <v>20</v>
      </c>
    </row>
    <row r="57" spans="1:48" s="8" customFormat="1" ht="55.5" customHeight="1" x14ac:dyDescent="0.25">
      <c r="A57" s="11">
        <v>52</v>
      </c>
      <c r="B57" s="104" t="s">
        <v>124</v>
      </c>
      <c r="C57" s="26" t="s">
        <v>93</v>
      </c>
      <c r="D57" s="26" t="s">
        <v>29</v>
      </c>
      <c r="E57" s="27" t="s">
        <v>101</v>
      </c>
      <c r="F57" s="26">
        <v>1993</v>
      </c>
      <c r="G57" s="26">
        <v>5</v>
      </c>
      <c r="H57" s="26" t="s">
        <v>47</v>
      </c>
      <c r="I57" s="26">
        <v>0</v>
      </c>
      <c r="J57" s="26" t="s">
        <v>48</v>
      </c>
      <c r="K57" s="26">
        <v>5</v>
      </c>
      <c r="L57" s="27">
        <v>81.400000000000006</v>
      </c>
      <c r="M57" s="26">
        <v>7</v>
      </c>
      <c r="N57" s="26" t="s">
        <v>30</v>
      </c>
      <c r="O57" s="26">
        <v>0</v>
      </c>
      <c r="P57" s="26" t="s">
        <v>43</v>
      </c>
      <c r="Q57" s="26">
        <v>3</v>
      </c>
      <c r="R57" s="26" t="s">
        <v>24</v>
      </c>
      <c r="S57" s="26">
        <v>0</v>
      </c>
      <c r="T57" s="26">
        <v>272</v>
      </c>
      <c r="U57" s="26">
        <v>7</v>
      </c>
      <c r="V57" s="26" t="s">
        <v>41</v>
      </c>
      <c r="W57" s="26">
        <v>4</v>
      </c>
      <c r="X57" s="27">
        <v>5.0999999999999996</v>
      </c>
      <c r="Y57" s="27">
        <v>5</v>
      </c>
      <c r="Z57" s="27">
        <v>30.1</v>
      </c>
      <c r="AA57" s="27">
        <v>3</v>
      </c>
      <c r="AB57" s="27" t="s">
        <v>22</v>
      </c>
      <c r="AC57" s="27">
        <v>0</v>
      </c>
      <c r="AD57" s="27">
        <v>93.7</v>
      </c>
      <c r="AE57" s="26">
        <v>3</v>
      </c>
      <c r="AF57" s="27" t="s">
        <v>42</v>
      </c>
      <c r="AG57" s="32">
        <v>10</v>
      </c>
      <c r="AH57" s="27" t="s">
        <v>38</v>
      </c>
      <c r="AI57" s="26">
        <v>10</v>
      </c>
      <c r="AJ57" s="122">
        <f t="shared" si="10"/>
        <v>62</v>
      </c>
      <c r="AK57" s="28">
        <f t="shared" si="14"/>
        <v>8060990.3999999994</v>
      </c>
      <c r="AL57" s="29">
        <v>7649879.8899999997</v>
      </c>
      <c r="AM57" s="29">
        <v>411110.51</v>
      </c>
      <c r="AN57" s="28">
        <f t="shared" si="11"/>
        <v>6259606.8000000007</v>
      </c>
      <c r="AO57" s="29">
        <v>4375465.1500000004</v>
      </c>
      <c r="AP57" s="29">
        <v>1884141.65</v>
      </c>
      <c r="AQ57" s="28">
        <f t="shared" si="21"/>
        <v>14320597.199999999</v>
      </c>
      <c r="AR57" s="29">
        <f t="shared" si="19"/>
        <v>12025345.039999999</v>
      </c>
      <c r="AS57" s="29">
        <f t="shared" si="20"/>
        <v>2295252.16</v>
      </c>
      <c r="AT57" s="48">
        <v>44754.704861111109</v>
      </c>
      <c r="AU57" s="30">
        <f t="shared" si="22"/>
        <v>5.0999999950378312</v>
      </c>
      <c r="AV57" s="30">
        <f t="shared" si="23"/>
        <v>30.100000051121416</v>
      </c>
    </row>
    <row r="58" spans="1:48" s="8" customFormat="1" ht="55.5" customHeight="1" x14ac:dyDescent="0.25">
      <c r="A58" s="11">
        <v>53</v>
      </c>
      <c r="B58" s="106" t="s">
        <v>55</v>
      </c>
      <c r="C58" s="17" t="s">
        <v>102</v>
      </c>
      <c r="D58" s="10" t="s">
        <v>21</v>
      </c>
      <c r="E58" s="19" t="s">
        <v>117</v>
      </c>
      <c r="F58" s="17">
        <v>1970</v>
      </c>
      <c r="G58" s="17">
        <v>6</v>
      </c>
      <c r="H58" s="17" t="s">
        <v>47</v>
      </c>
      <c r="I58" s="17">
        <v>0</v>
      </c>
      <c r="J58" s="10" t="s">
        <v>48</v>
      </c>
      <c r="K58" s="17">
        <v>5</v>
      </c>
      <c r="L58" s="19">
        <v>72.180000000000007</v>
      </c>
      <c r="M58" s="17">
        <v>6</v>
      </c>
      <c r="N58" s="17" t="s">
        <v>58</v>
      </c>
      <c r="O58" s="17">
        <v>2</v>
      </c>
      <c r="P58" s="17" t="s">
        <v>43</v>
      </c>
      <c r="Q58" s="17">
        <v>3</v>
      </c>
      <c r="R58" s="17" t="s">
        <v>24</v>
      </c>
      <c r="S58" s="17">
        <v>0</v>
      </c>
      <c r="T58" s="17">
        <v>93</v>
      </c>
      <c r="U58" s="17">
        <v>3</v>
      </c>
      <c r="V58" s="17" t="s">
        <v>41</v>
      </c>
      <c r="W58" s="17">
        <v>10</v>
      </c>
      <c r="X58" s="19">
        <v>3.5</v>
      </c>
      <c r="Y58" s="19">
        <v>3</v>
      </c>
      <c r="Z58" s="19">
        <v>0</v>
      </c>
      <c r="AA58" s="19">
        <v>0</v>
      </c>
      <c r="AB58" s="19" t="s">
        <v>26</v>
      </c>
      <c r="AC58" s="19">
        <v>0</v>
      </c>
      <c r="AD58" s="19">
        <v>98.9</v>
      </c>
      <c r="AE58" s="17">
        <v>3</v>
      </c>
      <c r="AF58" s="19" t="s">
        <v>42</v>
      </c>
      <c r="AG58" s="10">
        <v>10</v>
      </c>
      <c r="AH58" s="19" t="s">
        <v>38</v>
      </c>
      <c r="AI58" s="17">
        <v>10</v>
      </c>
      <c r="AJ58" s="123">
        <f t="shared" si="10"/>
        <v>61</v>
      </c>
      <c r="AK58" s="20">
        <f t="shared" si="14"/>
        <v>746176.79999999993</v>
      </c>
      <c r="AL58" s="21">
        <v>720060.61</v>
      </c>
      <c r="AM58" s="21">
        <v>26116.19</v>
      </c>
      <c r="AN58" s="20">
        <f t="shared" si="11"/>
        <v>0</v>
      </c>
      <c r="AO58" s="21">
        <v>0</v>
      </c>
      <c r="AP58" s="21">
        <v>0</v>
      </c>
      <c r="AQ58" s="20">
        <f t="shared" si="21"/>
        <v>746176.79999999993</v>
      </c>
      <c r="AR58" s="20">
        <f t="shared" si="19"/>
        <v>720060.61</v>
      </c>
      <c r="AS58" s="21">
        <f t="shared" si="20"/>
        <v>26116.19</v>
      </c>
      <c r="AT58" s="22">
        <v>44741.583333333336</v>
      </c>
      <c r="AU58" s="7">
        <f>X58</f>
        <v>3.5</v>
      </c>
      <c r="AV58" s="7">
        <f>Z58</f>
        <v>0</v>
      </c>
    </row>
    <row r="59" spans="1:48" s="8" customFormat="1" ht="55.5" customHeight="1" x14ac:dyDescent="0.25">
      <c r="A59" s="11">
        <v>54</v>
      </c>
      <c r="B59" s="104" t="s">
        <v>138</v>
      </c>
      <c r="C59" s="26" t="s">
        <v>128</v>
      </c>
      <c r="D59" s="26" t="s">
        <v>21</v>
      </c>
      <c r="E59" s="116" t="s">
        <v>139</v>
      </c>
      <c r="F59" s="26">
        <v>1979</v>
      </c>
      <c r="G59" s="71">
        <v>6</v>
      </c>
      <c r="H59" s="26" t="s">
        <v>47</v>
      </c>
      <c r="I59" s="26">
        <v>0</v>
      </c>
      <c r="J59" s="26" t="s">
        <v>45</v>
      </c>
      <c r="K59" s="26">
        <v>0</v>
      </c>
      <c r="L59" s="27">
        <v>76.92</v>
      </c>
      <c r="M59" s="26">
        <v>6</v>
      </c>
      <c r="N59" s="25" t="s">
        <v>130</v>
      </c>
      <c r="O59" s="26">
        <v>5</v>
      </c>
      <c r="P59" s="26" t="s">
        <v>43</v>
      </c>
      <c r="Q59" s="26">
        <v>3</v>
      </c>
      <c r="R59" s="26" t="s">
        <v>24</v>
      </c>
      <c r="S59" s="26">
        <v>0</v>
      </c>
      <c r="T59" s="26">
        <v>110</v>
      </c>
      <c r="U59" s="26">
        <v>4</v>
      </c>
      <c r="V59" s="26" t="s">
        <v>41</v>
      </c>
      <c r="W59" s="26">
        <v>10</v>
      </c>
      <c r="X59" s="27">
        <v>3.5</v>
      </c>
      <c r="Y59" s="27">
        <v>3</v>
      </c>
      <c r="Z59" s="27">
        <v>20.5</v>
      </c>
      <c r="AA59" s="27">
        <v>1</v>
      </c>
      <c r="AB59" s="27" t="s">
        <v>26</v>
      </c>
      <c r="AC59" s="27">
        <v>0</v>
      </c>
      <c r="AD59" s="33">
        <v>98.7</v>
      </c>
      <c r="AE59" s="26">
        <v>3</v>
      </c>
      <c r="AF59" s="27" t="s">
        <v>42</v>
      </c>
      <c r="AG59" s="32">
        <v>10</v>
      </c>
      <c r="AH59" s="27" t="s">
        <v>63</v>
      </c>
      <c r="AI59" s="26">
        <v>10</v>
      </c>
      <c r="AJ59" s="122">
        <f>SUM(G59+I59+K59+M59+O59+Q59+S59+U59+W59+Y59+AA59+AC59+AE59+AG59+AI59)</f>
        <v>61</v>
      </c>
      <c r="AK59" s="28">
        <f t="shared" si="14"/>
        <v>2312674.8000000003</v>
      </c>
      <c r="AL59" s="49">
        <v>2231731.1800000002</v>
      </c>
      <c r="AM59" s="49">
        <v>80943.62</v>
      </c>
      <c r="AN59" s="28">
        <f t="shared" si="11"/>
        <v>3066489.6</v>
      </c>
      <c r="AO59" s="49">
        <v>2437859.23</v>
      </c>
      <c r="AP59" s="49">
        <v>628630.37</v>
      </c>
      <c r="AQ59" s="28">
        <f t="shared" si="21"/>
        <v>5379164.4000000004</v>
      </c>
      <c r="AR59" s="29">
        <f t="shared" si="19"/>
        <v>4669590.41</v>
      </c>
      <c r="AS59" s="29">
        <f t="shared" si="20"/>
        <v>709573.99</v>
      </c>
      <c r="AT59" s="48">
        <v>44748.583333333336</v>
      </c>
      <c r="AU59" s="30">
        <f t="shared" ref="AU59:AU99" si="24">AM59/AK59*100</f>
        <v>3.5000000864799494</v>
      </c>
      <c r="AV59" s="30">
        <f t="shared" ref="AV59:AV99" si="25">AP59/AN59*100</f>
        <v>20.500000065221155</v>
      </c>
    </row>
    <row r="60" spans="1:48" s="73" customFormat="1" ht="67.5" customHeight="1" x14ac:dyDescent="0.25">
      <c r="A60" s="11">
        <v>55</v>
      </c>
      <c r="B60" s="152" t="s">
        <v>81</v>
      </c>
      <c r="C60" s="63" t="s">
        <v>82</v>
      </c>
      <c r="D60" s="138" t="s">
        <v>27</v>
      </c>
      <c r="E60" s="153" t="s">
        <v>270</v>
      </c>
      <c r="F60" s="138">
        <v>1980</v>
      </c>
      <c r="G60" s="138">
        <v>6</v>
      </c>
      <c r="H60" s="138" t="s">
        <v>47</v>
      </c>
      <c r="I60" s="138">
        <v>0</v>
      </c>
      <c r="J60" s="63" t="s">
        <v>45</v>
      </c>
      <c r="K60" s="138">
        <v>0</v>
      </c>
      <c r="L60" s="138">
        <v>70.75</v>
      </c>
      <c r="M60" s="138">
        <v>6</v>
      </c>
      <c r="N60" s="63" t="s">
        <v>83</v>
      </c>
      <c r="O60" s="138">
        <v>0</v>
      </c>
      <c r="P60" s="138" t="s">
        <v>43</v>
      </c>
      <c r="Q60" s="138">
        <v>3</v>
      </c>
      <c r="R60" s="63" t="s">
        <v>24</v>
      </c>
      <c r="S60" s="138">
        <v>0</v>
      </c>
      <c r="T60" s="138">
        <v>312</v>
      </c>
      <c r="U60" s="138">
        <v>7</v>
      </c>
      <c r="V60" s="63" t="s">
        <v>76</v>
      </c>
      <c r="W60" s="138">
        <v>10</v>
      </c>
      <c r="X60" s="138">
        <v>5.0999999999999996</v>
      </c>
      <c r="Y60" s="138">
        <v>5</v>
      </c>
      <c r="Z60" s="138">
        <v>20.5</v>
      </c>
      <c r="AA60" s="138">
        <v>1</v>
      </c>
      <c r="AB60" s="138" t="s">
        <v>44</v>
      </c>
      <c r="AC60" s="138">
        <v>0</v>
      </c>
      <c r="AD60" s="138">
        <v>98.08</v>
      </c>
      <c r="AE60" s="138">
        <v>3</v>
      </c>
      <c r="AF60" s="63" t="s">
        <v>42</v>
      </c>
      <c r="AG60" s="138">
        <v>10</v>
      </c>
      <c r="AH60" s="63" t="s">
        <v>38</v>
      </c>
      <c r="AI60" s="138">
        <v>10</v>
      </c>
      <c r="AJ60" s="155">
        <f t="shared" ref="AJ60:AJ65" si="26">G60+I60+K60+M60+O60+Q60+S60+U60+W60+Y60+AA60+AC60+AE60+AG60+AI60</f>
        <v>61</v>
      </c>
      <c r="AK60" s="145">
        <f t="shared" si="14"/>
        <v>7400192.3999999994</v>
      </c>
      <c r="AL60" s="147">
        <v>7022782.5899999999</v>
      </c>
      <c r="AM60" s="147">
        <v>377409.81</v>
      </c>
      <c r="AN60" s="145">
        <f t="shared" si="11"/>
        <v>5192230.8000000007</v>
      </c>
      <c r="AO60" s="147">
        <v>4127823.49</v>
      </c>
      <c r="AP60" s="147">
        <v>1064407.31</v>
      </c>
      <c r="AQ60" s="145">
        <f t="shared" si="21"/>
        <v>12592423.199999999</v>
      </c>
      <c r="AR60" s="147">
        <f t="shared" si="19"/>
        <v>11150606.08</v>
      </c>
      <c r="AS60" s="147">
        <f t="shared" si="20"/>
        <v>1441817.12</v>
      </c>
      <c r="AT60" s="158">
        <v>44750.6875</v>
      </c>
      <c r="AU60" s="67">
        <f t="shared" si="24"/>
        <v>5.0999999675684107</v>
      </c>
      <c r="AV60" s="67">
        <f t="shared" si="25"/>
        <v>20.49999992296182</v>
      </c>
    </row>
    <row r="61" spans="1:48" s="8" customFormat="1" ht="55.5" customHeight="1" x14ac:dyDescent="0.25">
      <c r="A61" s="11">
        <v>56</v>
      </c>
      <c r="B61" s="159" t="s">
        <v>230</v>
      </c>
      <c r="C61" s="35" t="s">
        <v>221</v>
      </c>
      <c r="D61" s="94" t="s">
        <v>231</v>
      </c>
      <c r="E61" s="120" t="s">
        <v>232</v>
      </c>
      <c r="F61" s="35">
        <v>2004</v>
      </c>
      <c r="G61" s="35">
        <v>3</v>
      </c>
      <c r="H61" s="52" t="s">
        <v>47</v>
      </c>
      <c r="I61" s="35">
        <v>0</v>
      </c>
      <c r="J61" s="35" t="s">
        <v>233</v>
      </c>
      <c r="K61" s="35">
        <v>5</v>
      </c>
      <c r="L61" s="36" t="s">
        <v>234</v>
      </c>
      <c r="M61" s="35">
        <v>6</v>
      </c>
      <c r="N61" s="35" t="s">
        <v>30</v>
      </c>
      <c r="O61" s="35">
        <v>7</v>
      </c>
      <c r="P61" s="35" t="s">
        <v>43</v>
      </c>
      <c r="Q61" s="35">
        <v>3</v>
      </c>
      <c r="R61" s="35" t="s">
        <v>24</v>
      </c>
      <c r="S61" s="35">
        <v>0</v>
      </c>
      <c r="T61" s="35">
        <v>107</v>
      </c>
      <c r="U61" s="35">
        <v>4</v>
      </c>
      <c r="V61" s="35" t="s">
        <v>41</v>
      </c>
      <c r="W61" s="35">
        <v>7</v>
      </c>
      <c r="X61" s="36">
        <v>5</v>
      </c>
      <c r="Y61" s="36">
        <v>3</v>
      </c>
      <c r="Z61" s="36" t="s">
        <v>22</v>
      </c>
      <c r="AA61" s="36">
        <v>0</v>
      </c>
      <c r="AB61" s="36" t="s">
        <v>22</v>
      </c>
      <c r="AC61" s="36">
        <v>0</v>
      </c>
      <c r="AD61" s="36">
        <v>99.4</v>
      </c>
      <c r="AE61" s="35">
        <v>3</v>
      </c>
      <c r="AF61" s="36" t="s">
        <v>42</v>
      </c>
      <c r="AG61" s="36">
        <v>10</v>
      </c>
      <c r="AH61" s="36" t="s">
        <v>38</v>
      </c>
      <c r="AI61" s="35">
        <v>10</v>
      </c>
      <c r="AJ61" s="125">
        <f t="shared" si="26"/>
        <v>61</v>
      </c>
      <c r="AK61" s="143">
        <f t="shared" si="14"/>
        <v>10408449.6</v>
      </c>
      <c r="AL61" s="61">
        <v>9888027.1199999992</v>
      </c>
      <c r="AM61" s="95">
        <v>520422.48</v>
      </c>
      <c r="AN61" s="143">
        <f t="shared" si="11"/>
        <v>0</v>
      </c>
      <c r="AO61" s="61">
        <v>0</v>
      </c>
      <c r="AP61" s="61">
        <v>0</v>
      </c>
      <c r="AQ61" s="93">
        <f t="shared" si="21"/>
        <v>10408449.6</v>
      </c>
      <c r="AR61" s="93">
        <f t="shared" si="19"/>
        <v>9888027.1199999992</v>
      </c>
      <c r="AS61" s="61">
        <f t="shared" si="20"/>
        <v>520422.48</v>
      </c>
      <c r="AT61" s="38">
        <v>44753.375</v>
      </c>
      <c r="AU61" s="39">
        <f t="shared" si="24"/>
        <v>5</v>
      </c>
      <c r="AV61" s="39" t="e">
        <f t="shared" si="25"/>
        <v>#DIV/0!</v>
      </c>
    </row>
    <row r="62" spans="1:48" s="8" customFormat="1" ht="55.5" customHeight="1" x14ac:dyDescent="0.25">
      <c r="A62" s="11">
        <v>57</v>
      </c>
      <c r="B62" s="112" t="s">
        <v>259</v>
      </c>
      <c r="C62" s="35" t="s">
        <v>221</v>
      </c>
      <c r="D62" s="37" t="s">
        <v>25</v>
      </c>
      <c r="E62" s="120" t="s">
        <v>260</v>
      </c>
      <c r="F62" s="34">
        <v>1996</v>
      </c>
      <c r="G62" s="34">
        <v>5</v>
      </c>
      <c r="H62" s="52" t="s">
        <v>47</v>
      </c>
      <c r="I62" s="35">
        <v>0</v>
      </c>
      <c r="J62" s="35" t="s">
        <v>233</v>
      </c>
      <c r="K62" s="35">
        <v>5</v>
      </c>
      <c r="L62" s="34">
        <v>62</v>
      </c>
      <c r="M62" s="34">
        <v>0</v>
      </c>
      <c r="N62" s="35" t="s">
        <v>30</v>
      </c>
      <c r="O62" s="35">
        <v>10</v>
      </c>
      <c r="P62" s="35" t="s">
        <v>43</v>
      </c>
      <c r="Q62" s="35">
        <v>3</v>
      </c>
      <c r="R62" s="35" t="s">
        <v>24</v>
      </c>
      <c r="S62" s="35">
        <v>0</v>
      </c>
      <c r="T62" s="34">
        <v>167</v>
      </c>
      <c r="U62" s="34">
        <v>5</v>
      </c>
      <c r="V62" s="35" t="s">
        <v>41</v>
      </c>
      <c r="W62" s="35">
        <v>10</v>
      </c>
      <c r="X62" s="34" t="s">
        <v>22</v>
      </c>
      <c r="Y62" s="34">
        <v>0</v>
      </c>
      <c r="Z62" s="34">
        <v>20</v>
      </c>
      <c r="AA62" s="34">
        <v>0</v>
      </c>
      <c r="AB62" s="130" t="s">
        <v>22</v>
      </c>
      <c r="AC62" s="130">
        <v>0</v>
      </c>
      <c r="AD62" s="130">
        <v>97</v>
      </c>
      <c r="AE62" s="130">
        <v>3</v>
      </c>
      <c r="AF62" s="36" t="s">
        <v>42</v>
      </c>
      <c r="AG62" s="142">
        <v>10</v>
      </c>
      <c r="AH62" s="36" t="s">
        <v>38</v>
      </c>
      <c r="AI62" s="35">
        <v>10</v>
      </c>
      <c r="AJ62" s="125">
        <f t="shared" si="26"/>
        <v>61</v>
      </c>
      <c r="AK62" s="143">
        <f t="shared" si="14"/>
        <v>0</v>
      </c>
      <c r="AL62" s="149">
        <v>0</v>
      </c>
      <c r="AM62" s="149">
        <v>0</v>
      </c>
      <c r="AN62" s="143">
        <f t="shared" si="11"/>
        <v>1883926.7999999998</v>
      </c>
      <c r="AO62" s="62">
        <v>1507141.44</v>
      </c>
      <c r="AP62" s="62">
        <v>376785.36</v>
      </c>
      <c r="AQ62" s="93">
        <f t="shared" si="21"/>
        <v>1883926.7999999998</v>
      </c>
      <c r="AR62" s="93">
        <f t="shared" si="19"/>
        <v>1507141.44</v>
      </c>
      <c r="AS62" s="61">
        <f t="shared" si="20"/>
        <v>376785.36</v>
      </c>
      <c r="AT62" s="38">
        <v>44753.375</v>
      </c>
      <c r="AU62" s="39" t="e">
        <f t="shared" si="24"/>
        <v>#DIV/0!</v>
      </c>
      <c r="AV62" s="39">
        <f t="shared" si="25"/>
        <v>20</v>
      </c>
    </row>
    <row r="63" spans="1:48" s="8" customFormat="1" ht="55.5" customHeight="1" x14ac:dyDescent="0.25">
      <c r="A63" s="11">
        <v>58</v>
      </c>
      <c r="B63" s="112" t="s">
        <v>257</v>
      </c>
      <c r="C63" s="35" t="s">
        <v>221</v>
      </c>
      <c r="D63" s="34" t="s">
        <v>222</v>
      </c>
      <c r="E63" s="120" t="s">
        <v>258</v>
      </c>
      <c r="F63" s="34">
        <v>1984</v>
      </c>
      <c r="G63" s="34">
        <v>6</v>
      </c>
      <c r="H63" s="52" t="s">
        <v>47</v>
      </c>
      <c r="I63" s="35">
        <v>0</v>
      </c>
      <c r="J63" s="35" t="s">
        <v>45</v>
      </c>
      <c r="K63" s="35">
        <v>0</v>
      </c>
      <c r="L63" s="34">
        <v>81.31</v>
      </c>
      <c r="M63" s="34">
        <v>7</v>
      </c>
      <c r="N63" s="35" t="s">
        <v>30</v>
      </c>
      <c r="O63" s="35">
        <v>1</v>
      </c>
      <c r="P63" s="35" t="s">
        <v>43</v>
      </c>
      <c r="Q63" s="35">
        <v>3</v>
      </c>
      <c r="R63" s="35" t="s">
        <v>24</v>
      </c>
      <c r="S63" s="35">
        <v>0</v>
      </c>
      <c r="T63" s="34">
        <v>88</v>
      </c>
      <c r="U63" s="34">
        <v>3</v>
      </c>
      <c r="V63" s="35" t="s">
        <v>41</v>
      </c>
      <c r="W63" s="35">
        <v>10</v>
      </c>
      <c r="X63" s="34">
        <v>5.0999999999999996</v>
      </c>
      <c r="Y63" s="34">
        <v>5</v>
      </c>
      <c r="Z63" s="34">
        <v>30.1</v>
      </c>
      <c r="AA63" s="34">
        <v>3</v>
      </c>
      <c r="AB63" s="34" t="s">
        <v>22</v>
      </c>
      <c r="AC63" s="34">
        <v>0</v>
      </c>
      <c r="AD63" s="34">
        <v>98</v>
      </c>
      <c r="AE63" s="34">
        <v>3</v>
      </c>
      <c r="AF63" s="36" t="s">
        <v>42</v>
      </c>
      <c r="AG63" s="36">
        <v>10</v>
      </c>
      <c r="AH63" s="36" t="s">
        <v>38</v>
      </c>
      <c r="AI63" s="35">
        <v>10</v>
      </c>
      <c r="AJ63" s="125">
        <f t="shared" si="26"/>
        <v>61</v>
      </c>
      <c r="AK63" s="143">
        <f t="shared" si="14"/>
        <v>3739741.2</v>
      </c>
      <c r="AL63" s="148">
        <v>3549014.4000000004</v>
      </c>
      <c r="AM63" s="148">
        <v>190726.8</v>
      </c>
      <c r="AN63" s="143">
        <f t="shared" si="11"/>
        <v>2795548.8</v>
      </c>
      <c r="AO63" s="62">
        <v>1954088.6099999999</v>
      </c>
      <c r="AP63" s="62">
        <v>841460.19</v>
      </c>
      <c r="AQ63" s="93">
        <f t="shared" si="21"/>
        <v>6535290</v>
      </c>
      <c r="AR63" s="93">
        <f t="shared" si="19"/>
        <v>5503103.0099999998</v>
      </c>
      <c r="AS63" s="61">
        <f t="shared" si="20"/>
        <v>1032186.99</v>
      </c>
      <c r="AT63" s="38">
        <v>44753.395833333336</v>
      </c>
      <c r="AU63" s="39">
        <f t="shared" si="24"/>
        <v>5.0999999679122174</v>
      </c>
      <c r="AV63" s="39">
        <f t="shared" si="25"/>
        <v>30.100000042925384</v>
      </c>
    </row>
    <row r="64" spans="1:48" s="8" customFormat="1" ht="55.5" customHeight="1" x14ac:dyDescent="0.25">
      <c r="A64" s="11">
        <v>59</v>
      </c>
      <c r="B64" s="112" t="s">
        <v>261</v>
      </c>
      <c r="C64" s="35" t="s">
        <v>221</v>
      </c>
      <c r="D64" s="34" t="s">
        <v>254</v>
      </c>
      <c r="E64" s="120" t="s">
        <v>255</v>
      </c>
      <c r="F64" s="34">
        <v>1988</v>
      </c>
      <c r="G64" s="34">
        <v>5</v>
      </c>
      <c r="H64" s="52" t="s">
        <v>47</v>
      </c>
      <c r="I64" s="35">
        <v>0</v>
      </c>
      <c r="J64" s="35" t="s">
        <v>48</v>
      </c>
      <c r="K64" s="35">
        <v>5</v>
      </c>
      <c r="L64" s="34">
        <v>68</v>
      </c>
      <c r="M64" s="34">
        <v>5</v>
      </c>
      <c r="N64" s="35" t="s">
        <v>30</v>
      </c>
      <c r="O64" s="35">
        <v>10</v>
      </c>
      <c r="P64" s="35" t="s">
        <v>43</v>
      </c>
      <c r="Q64" s="35">
        <v>3</v>
      </c>
      <c r="R64" s="35" t="s">
        <v>24</v>
      </c>
      <c r="S64" s="35">
        <v>0</v>
      </c>
      <c r="T64" s="34">
        <v>79</v>
      </c>
      <c r="U64" s="34">
        <v>3</v>
      </c>
      <c r="V64" s="35" t="s">
        <v>41</v>
      </c>
      <c r="W64" s="35">
        <v>10</v>
      </c>
      <c r="X64" s="34" t="s">
        <v>22</v>
      </c>
      <c r="Y64" s="34">
        <v>0</v>
      </c>
      <c r="Z64" s="34">
        <v>20</v>
      </c>
      <c r="AA64" s="34">
        <v>0</v>
      </c>
      <c r="AB64" s="34" t="s">
        <v>22</v>
      </c>
      <c r="AC64" s="34">
        <v>0</v>
      </c>
      <c r="AD64" s="34">
        <v>89.3</v>
      </c>
      <c r="AE64" s="34">
        <v>0</v>
      </c>
      <c r="AF64" s="36" t="s">
        <v>42</v>
      </c>
      <c r="AG64" s="36">
        <v>10</v>
      </c>
      <c r="AH64" s="36" t="s">
        <v>38</v>
      </c>
      <c r="AI64" s="35">
        <v>10</v>
      </c>
      <c r="AJ64" s="125">
        <f t="shared" si="26"/>
        <v>61</v>
      </c>
      <c r="AK64" s="143">
        <f t="shared" si="14"/>
        <v>0</v>
      </c>
      <c r="AL64" s="148">
        <v>0</v>
      </c>
      <c r="AM64" s="148">
        <v>0</v>
      </c>
      <c r="AN64" s="143">
        <f t="shared" ref="AN64:AN95" si="27">AO64+AP64</f>
        <v>5162199.5999999996</v>
      </c>
      <c r="AO64" s="62">
        <v>4129759.6799999997</v>
      </c>
      <c r="AP64" s="62">
        <v>1032439.92</v>
      </c>
      <c r="AQ64" s="93">
        <f t="shared" si="21"/>
        <v>5162199.5999999996</v>
      </c>
      <c r="AR64" s="93">
        <f t="shared" si="19"/>
        <v>4129759.6799999997</v>
      </c>
      <c r="AS64" s="61">
        <f t="shared" si="20"/>
        <v>1032439.92</v>
      </c>
      <c r="AT64" s="38">
        <v>44754.375</v>
      </c>
      <c r="AU64" s="39" t="e">
        <f t="shared" si="24"/>
        <v>#DIV/0!</v>
      </c>
      <c r="AV64" s="39">
        <f t="shared" si="25"/>
        <v>20</v>
      </c>
    </row>
    <row r="65" spans="1:48" s="8" customFormat="1" ht="55.5" customHeight="1" x14ac:dyDescent="0.25">
      <c r="A65" s="11">
        <v>60</v>
      </c>
      <c r="B65" s="53" t="s">
        <v>277</v>
      </c>
      <c r="C65" s="43" t="s">
        <v>280</v>
      </c>
      <c r="D65" s="40" t="s">
        <v>278</v>
      </c>
      <c r="E65" s="41" t="s">
        <v>281</v>
      </c>
      <c r="F65" s="40">
        <v>2010</v>
      </c>
      <c r="G65" s="40">
        <v>1</v>
      </c>
      <c r="H65" s="154" t="s">
        <v>47</v>
      </c>
      <c r="I65" s="40">
        <v>0</v>
      </c>
      <c r="J65" s="40" t="s">
        <v>48</v>
      </c>
      <c r="K65" s="40">
        <v>5</v>
      </c>
      <c r="L65" s="42">
        <v>72</v>
      </c>
      <c r="M65" s="40">
        <v>6</v>
      </c>
      <c r="N65" s="40" t="s">
        <v>279</v>
      </c>
      <c r="O65" s="40">
        <v>1</v>
      </c>
      <c r="P65" s="40" t="s">
        <v>43</v>
      </c>
      <c r="Q65" s="40">
        <v>0</v>
      </c>
      <c r="R65" s="40" t="s">
        <v>23</v>
      </c>
      <c r="S65" s="40">
        <v>3</v>
      </c>
      <c r="T65" s="40">
        <v>72</v>
      </c>
      <c r="U65" s="40">
        <v>3</v>
      </c>
      <c r="V65" s="40" t="s">
        <v>41</v>
      </c>
      <c r="W65" s="40">
        <v>10</v>
      </c>
      <c r="X65" s="42">
        <v>5.05</v>
      </c>
      <c r="Y65" s="42">
        <v>5</v>
      </c>
      <c r="Z65" s="42">
        <v>30.05</v>
      </c>
      <c r="AA65" s="42">
        <v>3</v>
      </c>
      <c r="AB65" s="42" t="s">
        <v>22</v>
      </c>
      <c r="AC65" s="42">
        <v>0</v>
      </c>
      <c r="AD65" s="42">
        <v>98</v>
      </c>
      <c r="AE65" s="40">
        <v>3</v>
      </c>
      <c r="AF65" s="42" t="s">
        <v>42</v>
      </c>
      <c r="AG65" s="42">
        <v>10</v>
      </c>
      <c r="AH65" s="42" t="s">
        <v>38</v>
      </c>
      <c r="AI65" s="43">
        <v>10</v>
      </c>
      <c r="AJ65" s="124">
        <f t="shared" si="26"/>
        <v>60</v>
      </c>
      <c r="AK65" s="156">
        <f t="shared" si="14"/>
        <v>5185978.8</v>
      </c>
      <c r="AL65" s="157">
        <v>4924086.87</v>
      </c>
      <c r="AM65" s="157">
        <v>261891.93</v>
      </c>
      <c r="AN65" s="156">
        <f t="shared" si="27"/>
        <v>1853126.4</v>
      </c>
      <c r="AO65" s="45">
        <v>1296261.92</v>
      </c>
      <c r="AP65" s="128">
        <v>556864.48</v>
      </c>
      <c r="AQ65" s="45">
        <f>SUM(AR65:AS65)</f>
        <v>7039105.2000000002</v>
      </c>
      <c r="AR65" s="44">
        <f t="shared" si="19"/>
        <v>6220348.79</v>
      </c>
      <c r="AS65" s="45">
        <f t="shared" si="20"/>
        <v>818756.40999999992</v>
      </c>
      <c r="AT65" s="46">
        <v>44389.402777777781</v>
      </c>
      <c r="AU65" s="47">
        <f t="shared" si="24"/>
        <v>5.0500000115696579</v>
      </c>
      <c r="AV65" s="47">
        <f t="shared" si="25"/>
        <v>30.049999827318853</v>
      </c>
    </row>
    <row r="66" spans="1:48" s="8" customFormat="1" ht="55.5" customHeight="1" x14ac:dyDescent="0.25">
      <c r="A66" s="11">
        <v>61</v>
      </c>
      <c r="B66" s="131" t="s">
        <v>140</v>
      </c>
      <c r="C66" s="26" t="s">
        <v>128</v>
      </c>
      <c r="D66" s="26" t="s">
        <v>21</v>
      </c>
      <c r="E66" s="134" t="s">
        <v>141</v>
      </c>
      <c r="F66" s="132">
        <v>1961</v>
      </c>
      <c r="G66" s="137">
        <v>6</v>
      </c>
      <c r="H66" s="132" t="s">
        <v>47</v>
      </c>
      <c r="I66" s="132">
        <v>0</v>
      </c>
      <c r="J66" s="26" t="s">
        <v>45</v>
      </c>
      <c r="K66" s="132">
        <v>0</v>
      </c>
      <c r="L66" s="139">
        <v>90.77</v>
      </c>
      <c r="M66" s="132">
        <v>8</v>
      </c>
      <c r="N66" s="25" t="s">
        <v>130</v>
      </c>
      <c r="O66" s="132">
        <v>3</v>
      </c>
      <c r="P66" s="26" t="s">
        <v>43</v>
      </c>
      <c r="Q66" s="132">
        <v>3</v>
      </c>
      <c r="R66" s="26" t="s">
        <v>24</v>
      </c>
      <c r="S66" s="132">
        <v>0</v>
      </c>
      <c r="T66" s="132">
        <v>80</v>
      </c>
      <c r="U66" s="132">
        <v>3</v>
      </c>
      <c r="V66" s="26" t="s">
        <v>41</v>
      </c>
      <c r="W66" s="132">
        <v>10</v>
      </c>
      <c r="X66" s="139">
        <v>3.5</v>
      </c>
      <c r="Y66" s="139">
        <v>3</v>
      </c>
      <c r="Z66" s="139">
        <v>20.5</v>
      </c>
      <c r="AA66" s="139">
        <v>1</v>
      </c>
      <c r="AB66" s="139" t="s">
        <v>26</v>
      </c>
      <c r="AC66" s="139">
        <v>0</v>
      </c>
      <c r="AD66" s="140">
        <v>98.2</v>
      </c>
      <c r="AE66" s="132">
        <v>3</v>
      </c>
      <c r="AF66" s="27" t="s">
        <v>42</v>
      </c>
      <c r="AG66" s="141">
        <v>10</v>
      </c>
      <c r="AH66" s="27" t="s">
        <v>63</v>
      </c>
      <c r="AI66" s="132">
        <v>10</v>
      </c>
      <c r="AJ66" s="122">
        <f t="shared" ref="AJ66:AJ76" si="28">SUM(G66+I66+K66+M66+O66+Q66+S66+U66+W66+Y66+AA66+AC66+AE66+AG66+AI66)</f>
        <v>60</v>
      </c>
      <c r="AK66" s="144">
        <f t="shared" si="14"/>
        <v>1091928</v>
      </c>
      <c r="AL66" s="146">
        <v>1053710.52</v>
      </c>
      <c r="AM66" s="146">
        <v>38217.480000000003</v>
      </c>
      <c r="AN66" s="144">
        <f t="shared" si="27"/>
        <v>495850.80000000005</v>
      </c>
      <c r="AO66" s="49">
        <v>394201.39</v>
      </c>
      <c r="AP66" s="49">
        <v>101649.41</v>
      </c>
      <c r="AQ66" s="28">
        <f t="shared" ref="AQ66:AQ103" si="29">AK66+AN66</f>
        <v>1587778.8</v>
      </c>
      <c r="AR66" s="150">
        <f t="shared" si="19"/>
        <v>1447911.9100000001</v>
      </c>
      <c r="AS66" s="150">
        <f t="shared" si="20"/>
        <v>139866.89000000001</v>
      </c>
      <c r="AT66" s="48">
        <v>44748.583333333336</v>
      </c>
      <c r="AU66" s="30">
        <f t="shared" si="24"/>
        <v>3.5000000000000004</v>
      </c>
      <c r="AV66" s="30">
        <f t="shared" si="25"/>
        <v>20.499999193305726</v>
      </c>
    </row>
    <row r="67" spans="1:48" s="8" customFormat="1" ht="55.5" customHeight="1" x14ac:dyDescent="0.25">
      <c r="A67" s="11">
        <v>62</v>
      </c>
      <c r="B67" s="104" t="s">
        <v>142</v>
      </c>
      <c r="C67" s="26" t="s">
        <v>128</v>
      </c>
      <c r="D67" s="26" t="s">
        <v>21</v>
      </c>
      <c r="E67" s="134" t="s">
        <v>143</v>
      </c>
      <c r="F67" s="132">
        <v>1979</v>
      </c>
      <c r="G67" s="137">
        <v>6</v>
      </c>
      <c r="H67" s="132" t="s">
        <v>47</v>
      </c>
      <c r="I67" s="132">
        <v>0</v>
      </c>
      <c r="J67" s="26" t="s">
        <v>45</v>
      </c>
      <c r="K67" s="132">
        <v>0</v>
      </c>
      <c r="L67" s="139">
        <v>93.6</v>
      </c>
      <c r="M67" s="132">
        <v>8</v>
      </c>
      <c r="N67" s="25" t="s">
        <v>130</v>
      </c>
      <c r="O67" s="132">
        <v>5</v>
      </c>
      <c r="P67" s="132" t="s">
        <v>43</v>
      </c>
      <c r="Q67" s="132">
        <v>3</v>
      </c>
      <c r="R67" s="132" t="s">
        <v>24</v>
      </c>
      <c r="S67" s="132">
        <v>0</v>
      </c>
      <c r="T67" s="132">
        <v>51</v>
      </c>
      <c r="U67" s="132">
        <v>3</v>
      </c>
      <c r="V67" s="26" t="s">
        <v>41</v>
      </c>
      <c r="W67" s="132">
        <v>8</v>
      </c>
      <c r="X67" s="139">
        <v>3.5</v>
      </c>
      <c r="Y67" s="139">
        <v>3</v>
      </c>
      <c r="Z67" s="139">
        <v>20.5</v>
      </c>
      <c r="AA67" s="139">
        <v>1</v>
      </c>
      <c r="AB67" s="139" t="s">
        <v>26</v>
      </c>
      <c r="AC67" s="139">
        <v>0</v>
      </c>
      <c r="AD67" s="140">
        <v>98.2</v>
      </c>
      <c r="AE67" s="132">
        <v>3</v>
      </c>
      <c r="AF67" s="27" t="s">
        <v>42</v>
      </c>
      <c r="AG67" s="141">
        <v>10</v>
      </c>
      <c r="AH67" s="27" t="s">
        <v>63</v>
      </c>
      <c r="AI67" s="132">
        <v>10</v>
      </c>
      <c r="AJ67" s="122">
        <f t="shared" si="28"/>
        <v>60</v>
      </c>
      <c r="AK67" s="144">
        <f t="shared" si="14"/>
        <v>1026068.4</v>
      </c>
      <c r="AL67" s="146">
        <v>990156.01</v>
      </c>
      <c r="AM67" s="146">
        <v>35912.39</v>
      </c>
      <c r="AN67" s="144">
        <f t="shared" si="27"/>
        <v>166695.6</v>
      </c>
      <c r="AO67" s="49">
        <v>132523</v>
      </c>
      <c r="AP67" s="49">
        <v>34172.6</v>
      </c>
      <c r="AQ67" s="28">
        <f t="shared" si="29"/>
        <v>1192764</v>
      </c>
      <c r="AR67" s="150">
        <f t="shared" si="19"/>
        <v>1122679.01</v>
      </c>
      <c r="AS67" s="150">
        <f t="shared" si="20"/>
        <v>70084.989999999991</v>
      </c>
      <c r="AT67" s="48">
        <v>44748.583333333336</v>
      </c>
      <c r="AU67" s="30">
        <f t="shared" si="24"/>
        <v>3.4999996101624418</v>
      </c>
      <c r="AV67" s="30">
        <f t="shared" si="25"/>
        <v>20.500001199791715</v>
      </c>
    </row>
    <row r="68" spans="1:48" s="8" customFormat="1" ht="55.5" customHeight="1" x14ac:dyDescent="0.25">
      <c r="A68" s="11">
        <v>63</v>
      </c>
      <c r="B68" s="104" t="s">
        <v>144</v>
      </c>
      <c r="C68" s="26" t="s">
        <v>128</v>
      </c>
      <c r="D68" s="26" t="s">
        <v>57</v>
      </c>
      <c r="E68" s="116" t="s">
        <v>145</v>
      </c>
      <c r="F68" s="32">
        <v>1975</v>
      </c>
      <c r="G68" s="71">
        <v>6</v>
      </c>
      <c r="H68" s="132" t="s">
        <v>47</v>
      </c>
      <c r="I68" s="26">
        <v>0</v>
      </c>
      <c r="J68" s="26" t="s">
        <v>45</v>
      </c>
      <c r="K68" s="26">
        <v>0</v>
      </c>
      <c r="L68" s="32">
        <v>72.900000000000006</v>
      </c>
      <c r="M68" s="32">
        <v>6</v>
      </c>
      <c r="N68" s="25" t="s">
        <v>130</v>
      </c>
      <c r="O68" s="26">
        <v>5</v>
      </c>
      <c r="P68" s="26" t="s">
        <v>43</v>
      </c>
      <c r="Q68" s="26">
        <v>3</v>
      </c>
      <c r="R68" s="26" t="s">
        <v>24</v>
      </c>
      <c r="S68" s="26">
        <v>0</v>
      </c>
      <c r="T68" s="32">
        <v>88</v>
      </c>
      <c r="U68" s="32">
        <v>3</v>
      </c>
      <c r="V68" s="26" t="s">
        <v>41</v>
      </c>
      <c r="W68" s="26">
        <v>10</v>
      </c>
      <c r="X68" s="27">
        <v>3.5</v>
      </c>
      <c r="Y68" s="27">
        <v>3</v>
      </c>
      <c r="Z68" s="27">
        <v>20.5</v>
      </c>
      <c r="AA68" s="27">
        <v>1</v>
      </c>
      <c r="AB68" s="27" t="s">
        <v>26</v>
      </c>
      <c r="AC68" s="27">
        <v>0</v>
      </c>
      <c r="AD68" s="33">
        <v>98.9</v>
      </c>
      <c r="AE68" s="32">
        <v>3</v>
      </c>
      <c r="AF68" s="27" t="s">
        <v>42</v>
      </c>
      <c r="AG68" s="32">
        <v>10</v>
      </c>
      <c r="AH68" s="27" t="s">
        <v>63</v>
      </c>
      <c r="AI68" s="26">
        <v>10</v>
      </c>
      <c r="AJ68" s="122">
        <f t="shared" si="28"/>
        <v>60</v>
      </c>
      <c r="AK68" s="144">
        <f t="shared" si="14"/>
        <v>2444953.1999999997</v>
      </c>
      <c r="AL68" s="146">
        <v>2359379.84</v>
      </c>
      <c r="AM68" s="146">
        <v>85573.36</v>
      </c>
      <c r="AN68" s="144">
        <f t="shared" si="27"/>
        <v>1146236.3999999999</v>
      </c>
      <c r="AO68" s="49">
        <v>911257.94</v>
      </c>
      <c r="AP68" s="49">
        <v>234978.46</v>
      </c>
      <c r="AQ68" s="28">
        <f t="shared" si="29"/>
        <v>3591189.5999999996</v>
      </c>
      <c r="AR68" s="29">
        <f t="shared" si="19"/>
        <v>3270637.78</v>
      </c>
      <c r="AS68" s="29">
        <f t="shared" si="20"/>
        <v>320551.82</v>
      </c>
      <c r="AT68" s="48">
        <v>44748.583333333336</v>
      </c>
      <c r="AU68" s="30">
        <f t="shared" si="24"/>
        <v>3.4999999181988435</v>
      </c>
      <c r="AV68" s="30">
        <f t="shared" si="25"/>
        <v>20.499999825515925</v>
      </c>
    </row>
    <row r="69" spans="1:48" s="8" customFormat="1" ht="55.5" customHeight="1" x14ac:dyDescent="0.25">
      <c r="A69" s="11">
        <v>64</v>
      </c>
      <c r="B69" s="104" t="s">
        <v>146</v>
      </c>
      <c r="C69" s="26" t="s">
        <v>128</v>
      </c>
      <c r="D69" s="26" t="s">
        <v>21</v>
      </c>
      <c r="E69" s="116" t="s">
        <v>147</v>
      </c>
      <c r="F69" s="26">
        <v>1979</v>
      </c>
      <c r="G69" s="71">
        <v>6</v>
      </c>
      <c r="H69" s="132" t="s">
        <v>47</v>
      </c>
      <c r="I69" s="26">
        <v>0</v>
      </c>
      <c r="J69" s="26" t="s">
        <v>45</v>
      </c>
      <c r="K69" s="26">
        <v>0</v>
      </c>
      <c r="L69" s="27">
        <v>78.23</v>
      </c>
      <c r="M69" s="26">
        <v>6</v>
      </c>
      <c r="N69" s="25" t="s">
        <v>130</v>
      </c>
      <c r="O69" s="26">
        <v>5</v>
      </c>
      <c r="P69" s="26" t="s">
        <v>43</v>
      </c>
      <c r="Q69" s="26">
        <v>3</v>
      </c>
      <c r="R69" s="26" t="s">
        <v>24</v>
      </c>
      <c r="S69" s="26">
        <v>0</v>
      </c>
      <c r="T69" s="26">
        <v>88</v>
      </c>
      <c r="U69" s="26">
        <v>3</v>
      </c>
      <c r="V69" s="26" t="s">
        <v>41</v>
      </c>
      <c r="W69" s="26">
        <v>10</v>
      </c>
      <c r="X69" s="27">
        <v>3.5</v>
      </c>
      <c r="Y69" s="27">
        <v>3</v>
      </c>
      <c r="Z69" s="27">
        <v>20.5</v>
      </c>
      <c r="AA69" s="27">
        <v>1</v>
      </c>
      <c r="AB69" s="27" t="s">
        <v>26</v>
      </c>
      <c r="AC69" s="27">
        <v>0</v>
      </c>
      <c r="AD69" s="33">
        <v>98.7</v>
      </c>
      <c r="AE69" s="26">
        <v>3</v>
      </c>
      <c r="AF69" s="27" t="s">
        <v>42</v>
      </c>
      <c r="AG69" s="32">
        <v>10</v>
      </c>
      <c r="AH69" s="27" t="s">
        <v>63</v>
      </c>
      <c r="AI69" s="26">
        <v>10</v>
      </c>
      <c r="AJ69" s="122">
        <f t="shared" si="28"/>
        <v>60</v>
      </c>
      <c r="AK69" s="144">
        <f t="shared" si="14"/>
        <v>1518108</v>
      </c>
      <c r="AL69" s="146">
        <v>1464974.22</v>
      </c>
      <c r="AM69" s="146">
        <v>53133.78</v>
      </c>
      <c r="AN69" s="144">
        <f t="shared" si="27"/>
        <v>4526060.4000000004</v>
      </c>
      <c r="AO69" s="49">
        <v>3598218.02</v>
      </c>
      <c r="AP69" s="49">
        <v>927842.38</v>
      </c>
      <c r="AQ69" s="28">
        <f t="shared" si="29"/>
        <v>6044168.4000000004</v>
      </c>
      <c r="AR69" s="29">
        <f t="shared" si="19"/>
        <v>5063192.24</v>
      </c>
      <c r="AS69" s="29">
        <f t="shared" si="20"/>
        <v>980976.16</v>
      </c>
      <c r="AT69" s="48">
        <v>44748.583333333336</v>
      </c>
      <c r="AU69" s="30">
        <f t="shared" si="24"/>
        <v>3.4999999999999996</v>
      </c>
      <c r="AV69" s="30">
        <f t="shared" si="25"/>
        <v>20.499999955811461</v>
      </c>
    </row>
    <row r="70" spans="1:48" s="8" customFormat="1" ht="55.5" customHeight="1" x14ac:dyDescent="0.25">
      <c r="A70" s="11">
        <v>65</v>
      </c>
      <c r="B70" s="104" t="s">
        <v>148</v>
      </c>
      <c r="C70" s="26" t="s">
        <v>128</v>
      </c>
      <c r="D70" s="26" t="s">
        <v>21</v>
      </c>
      <c r="E70" s="116" t="s">
        <v>149</v>
      </c>
      <c r="F70" s="26">
        <v>1959</v>
      </c>
      <c r="G70" s="71">
        <v>6</v>
      </c>
      <c r="H70" s="132" t="s">
        <v>47</v>
      </c>
      <c r="I70" s="26">
        <v>0</v>
      </c>
      <c r="J70" s="26" t="s">
        <v>45</v>
      </c>
      <c r="K70" s="26">
        <v>0</v>
      </c>
      <c r="L70" s="27">
        <v>78.39</v>
      </c>
      <c r="M70" s="26">
        <v>6</v>
      </c>
      <c r="N70" s="25" t="s">
        <v>130</v>
      </c>
      <c r="O70" s="26">
        <v>5</v>
      </c>
      <c r="P70" s="26" t="s">
        <v>43</v>
      </c>
      <c r="Q70" s="26">
        <v>3</v>
      </c>
      <c r="R70" s="26" t="s">
        <v>24</v>
      </c>
      <c r="S70" s="26">
        <v>0</v>
      </c>
      <c r="T70" s="26">
        <v>68</v>
      </c>
      <c r="U70" s="26">
        <v>3</v>
      </c>
      <c r="V70" s="26" t="s">
        <v>41</v>
      </c>
      <c r="W70" s="26">
        <v>10</v>
      </c>
      <c r="X70" s="27">
        <v>3.5</v>
      </c>
      <c r="Y70" s="27">
        <v>3</v>
      </c>
      <c r="Z70" s="27">
        <v>20.5</v>
      </c>
      <c r="AA70" s="27">
        <v>1</v>
      </c>
      <c r="AB70" s="27" t="s">
        <v>26</v>
      </c>
      <c r="AC70" s="27">
        <v>0</v>
      </c>
      <c r="AD70" s="33">
        <v>98.2</v>
      </c>
      <c r="AE70" s="26">
        <v>3</v>
      </c>
      <c r="AF70" s="27" t="s">
        <v>42</v>
      </c>
      <c r="AG70" s="32">
        <v>10</v>
      </c>
      <c r="AH70" s="27" t="s">
        <v>63</v>
      </c>
      <c r="AI70" s="26">
        <v>10</v>
      </c>
      <c r="AJ70" s="122">
        <f t="shared" si="28"/>
        <v>60</v>
      </c>
      <c r="AK70" s="144">
        <f t="shared" ref="AK70:AK101" si="30">AL70+AM70</f>
        <v>2479039.2000000002</v>
      </c>
      <c r="AL70" s="49">
        <v>2392272.83</v>
      </c>
      <c r="AM70" s="146">
        <v>86766.37</v>
      </c>
      <c r="AN70" s="144">
        <f t="shared" si="27"/>
        <v>3454963.2</v>
      </c>
      <c r="AO70" s="49">
        <v>2746695.74</v>
      </c>
      <c r="AP70" s="49">
        <v>708267.46</v>
      </c>
      <c r="AQ70" s="28">
        <f t="shared" si="29"/>
        <v>5934002.4000000004</v>
      </c>
      <c r="AR70" s="29">
        <f t="shared" si="19"/>
        <v>5138968.57</v>
      </c>
      <c r="AS70" s="29">
        <f t="shared" si="20"/>
        <v>795033.83</v>
      </c>
      <c r="AT70" s="48">
        <v>44748.583333333336</v>
      </c>
      <c r="AU70" s="30">
        <f t="shared" si="24"/>
        <v>3.4999999193235829</v>
      </c>
      <c r="AV70" s="30">
        <f t="shared" si="25"/>
        <v>20.500000115775471</v>
      </c>
    </row>
    <row r="71" spans="1:48" s="8" customFormat="1" ht="55.5" customHeight="1" x14ac:dyDescent="0.25">
      <c r="A71" s="11">
        <v>66</v>
      </c>
      <c r="B71" s="104" t="s">
        <v>150</v>
      </c>
      <c r="C71" s="26" t="s">
        <v>128</v>
      </c>
      <c r="D71" s="26" t="s">
        <v>21</v>
      </c>
      <c r="E71" s="116" t="s">
        <v>151</v>
      </c>
      <c r="F71" s="26">
        <v>1961</v>
      </c>
      <c r="G71" s="71">
        <v>6</v>
      </c>
      <c r="H71" s="132" t="s">
        <v>47</v>
      </c>
      <c r="I71" s="26">
        <v>0</v>
      </c>
      <c r="J71" s="26" t="s">
        <v>45</v>
      </c>
      <c r="K71" s="26">
        <v>0</v>
      </c>
      <c r="L71" s="27">
        <v>70.650000000000006</v>
      </c>
      <c r="M71" s="26">
        <v>6</v>
      </c>
      <c r="N71" s="25" t="s">
        <v>130</v>
      </c>
      <c r="O71" s="26">
        <v>5</v>
      </c>
      <c r="P71" s="26" t="s">
        <v>43</v>
      </c>
      <c r="Q71" s="26">
        <v>3</v>
      </c>
      <c r="R71" s="26" t="s">
        <v>24</v>
      </c>
      <c r="S71" s="26">
        <v>0</v>
      </c>
      <c r="T71" s="26">
        <v>80</v>
      </c>
      <c r="U71" s="26">
        <v>3</v>
      </c>
      <c r="V71" s="26" t="s">
        <v>41</v>
      </c>
      <c r="W71" s="26">
        <v>10</v>
      </c>
      <c r="X71" s="27">
        <v>3.5</v>
      </c>
      <c r="Y71" s="27">
        <v>3</v>
      </c>
      <c r="Z71" s="27">
        <v>20.5</v>
      </c>
      <c r="AA71" s="27">
        <v>1</v>
      </c>
      <c r="AB71" s="27" t="s">
        <v>26</v>
      </c>
      <c r="AC71" s="27">
        <v>0</v>
      </c>
      <c r="AD71" s="33">
        <v>98.5</v>
      </c>
      <c r="AE71" s="26">
        <v>3</v>
      </c>
      <c r="AF71" s="27" t="s">
        <v>42</v>
      </c>
      <c r="AG71" s="32">
        <v>10</v>
      </c>
      <c r="AH71" s="27" t="s">
        <v>63</v>
      </c>
      <c r="AI71" s="26">
        <v>10</v>
      </c>
      <c r="AJ71" s="122">
        <f t="shared" si="28"/>
        <v>60</v>
      </c>
      <c r="AK71" s="144">
        <f t="shared" si="30"/>
        <v>330889.2</v>
      </c>
      <c r="AL71" s="49">
        <v>319308.08</v>
      </c>
      <c r="AM71" s="146">
        <v>11581.12</v>
      </c>
      <c r="AN71" s="144">
        <f t="shared" si="27"/>
        <v>2150533.1999999997</v>
      </c>
      <c r="AO71" s="49">
        <v>1709673.89</v>
      </c>
      <c r="AP71" s="49">
        <v>440859.31</v>
      </c>
      <c r="AQ71" s="28">
        <f t="shared" si="29"/>
        <v>2481422.4</v>
      </c>
      <c r="AR71" s="29">
        <f t="shared" si="19"/>
        <v>2028981.97</v>
      </c>
      <c r="AS71" s="29">
        <f t="shared" si="20"/>
        <v>452440.43</v>
      </c>
      <c r="AT71" s="48">
        <v>44748.583333333336</v>
      </c>
      <c r="AU71" s="30">
        <f t="shared" si="24"/>
        <v>3.4999993955680631</v>
      </c>
      <c r="AV71" s="30">
        <f t="shared" si="25"/>
        <v>20.500000186000385</v>
      </c>
    </row>
    <row r="72" spans="1:48" s="8" customFormat="1" ht="55.5" customHeight="1" x14ac:dyDescent="0.25">
      <c r="A72" s="11">
        <v>67</v>
      </c>
      <c r="B72" s="104" t="s">
        <v>152</v>
      </c>
      <c r="C72" s="26" t="s">
        <v>128</v>
      </c>
      <c r="D72" s="26" t="s">
        <v>21</v>
      </c>
      <c r="E72" s="116" t="s">
        <v>153</v>
      </c>
      <c r="F72" s="26">
        <v>1981</v>
      </c>
      <c r="G72" s="71">
        <v>6</v>
      </c>
      <c r="H72" s="132" t="s">
        <v>47</v>
      </c>
      <c r="I72" s="26">
        <v>0</v>
      </c>
      <c r="J72" s="26" t="s">
        <v>45</v>
      </c>
      <c r="K72" s="26">
        <v>0</v>
      </c>
      <c r="L72" s="27">
        <v>70.37</v>
      </c>
      <c r="M72" s="26">
        <v>6</v>
      </c>
      <c r="N72" s="25" t="s">
        <v>130</v>
      </c>
      <c r="O72" s="26">
        <v>5</v>
      </c>
      <c r="P72" s="26" t="s">
        <v>43</v>
      </c>
      <c r="Q72" s="26">
        <v>3</v>
      </c>
      <c r="R72" s="26" t="s">
        <v>24</v>
      </c>
      <c r="S72" s="26">
        <v>0</v>
      </c>
      <c r="T72" s="26">
        <v>88</v>
      </c>
      <c r="U72" s="26">
        <v>3</v>
      </c>
      <c r="V72" s="26" t="s">
        <v>41</v>
      </c>
      <c r="W72" s="26">
        <v>10</v>
      </c>
      <c r="X72" s="27">
        <v>3.5</v>
      </c>
      <c r="Y72" s="27">
        <v>3</v>
      </c>
      <c r="Z72" s="27">
        <v>20.5</v>
      </c>
      <c r="AA72" s="27">
        <v>1</v>
      </c>
      <c r="AB72" s="27" t="s">
        <v>26</v>
      </c>
      <c r="AC72" s="27">
        <v>0</v>
      </c>
      <c r="AD72" s="33">
        <v>98.5</v>
      </c>
      <c r="AE72" s="26">
        <v>3</v>
      </c>
      <c r="AF72" s="27" t="s">
        <v>42</v>
      </c>
      <c r="AG72" s="32">
        <v>10</v>
      </c>
      <c r="AH72" s="27" t="s">
        <v>63</v>
      </c>
      <c r="AI72" s="26">
        <v>10</v>
      </c>
      <c r="AJ72" s="122">
        <f t="shared" si="28"/>
        <v>60</v>
      </c>
      <c r="AK72" s="144">
        <f t="shared" si="30"/>
        <v>1576108.8</v>
      </c>
      <c r="AL72" s="49">
        <v>1520944.99</v>
      </c>
      <c r="AM72" s="146">
        <v>55163.81</v>
      </c>
      <c r="AN72" s="144">
        <f t="shared" si="27"/>
        <v>1313058</v>
      </c>
      <c r="AO72" s="49">
        <v>1043881.11</v>
      </c>
      <c r="AP72" s="49">
        <v>269176.89</v>
      </c>
      <c r="AQ72" s="28">
        <f t="shared" si="29"/>
        <v>2889166.8</v>
      </c>
      <c r="AR72" s="29">
        <f t="shared" si="19"/>
        <v>2564826.1</v>
      </c>
      <c r="AS72" s="29">
        <f t="shared" si="20"/>
        <v>324340.7</v>
      </c>
      <c r="AT72" s="48">
        <v>44748.583333333336</v>
      </c>
      <c r="AU72" s="30">
        <f t="shared" si="24"/>
        <v>3.5000001268947929</v>
      </c>
      <c r="AV72" s="30">
        <f t="shared" si="25"/>
        <v>20.5</v>
      </c>
    </row>
    <row r="73" spans="1:48" s="8" customFormat="1" ht="55.5" customHeight="1" x14ac:dyDescent="0.25">
      <c r="A73" s="11">
        <v>68</v>
      </c>
      <c r="B73" s="104" t="s">
        <v>154</v>
      </c>
      <c r="C73" s="26" t="s">
        <v>128</v>
      </c>
      <c r="D73" s="26" t="s">
        <v>21</v>
      </c>
      <c r="E73" s="116" t="s">
        <v>155</v>
      </c>
      <c r="F73" s="26">
        <v>1976</v>
      </c>
      <c r="G73" s="71">
        <v>6</v>
      </c>
      <c r="H73" s="132" t="s">
        <v>47</v>
      </c>
      <c r="I73" s="26">
        <v>0</v>
      </c>
      <c r="J73" s="26" t="s">
        <v>45</v>
      </c>
      <c r="K73" s="26">
        <v>0</v>
      </c>
      <c r="L73" s="27">
        <v>75.92</v>
      </c>
      <c r="M73" s="26">
        <v>6</v>
      </c>
      <c r="N73" s="25" t="s">
        <v>130</v>
      </c>
      <c r="O73" s="26">
        <v>5</v>
      </c>
      <c r="P73" s="26" t="s">
        <v>43</v>
      </c>
      <c r="Q73" s="26">
        <v>3</v>
      </c>
      <c r="R73" s="26" t="s">
        <v>24</v>
      </c>
      <c r="S73" s="26">
        <v>0</v>
      </c>
      <c r="T73" s="26">
        <v>58</v>
      </c>
      <c r="U73" s="26">
        <v>3</v>
      </c>
      <c r="V73" s="26" t="s">
        <v>41</v>
      </c>
      <c r="W73" s="26">
        <v>10</v>
      </c>
      <c r="X73" s="27">
        <v>3.5</v>
      </c>
      <c r="Y73" s="27">
        <v>3</v>
      </c>
      <c r="Z73" s="27">
        <v>20.5</v>
      </c>
      <c r="AA73" s="27">
        <v>1</v>
      </c>
      <c r="AB73" s="27" t="s">
        <v>26</v>
      </c>
      <c r="AC73" s="27">
        <v>0</v>
      </c>
      <c r="AD73" s="33">
        <v>99.3</v>
      </c>
      <c r="AE73" s="26">
        <v>3</v>
      </c>
      <c r="AF73" s="27" t="s">
        <v>42</v>
      </c>
      <c r="AG73" s="32">
        <v>10</v>
      </c>
      <c r="AH73" s="27" t="s">
        <v>63</v>
      </c>
      <c r="AI73" s="26">
        <v>10</v>
      </c>
      <c r="AJ73" s="122">
        <f t="shared" si="28"/>
        <v>60</v>
      </c>
      <c r="AK73" s="144">
        <f t="shared" si="30"/>
        <v>1492687.2</v>
      </c>
      <c r="AL73" s="49">
        <v>1440443.15</v>
      </c>
      <c r="AM73" s="146">
        <v>52244.05</v>
      </c>
      <c r="AN73" s="144">
        <f t="shared" si="27"/>
        <v>1829097.6</v>
      </c>
      <c r="AO73" s="49">
        <v>1454132.59</v>
      </c>
      <c r="AP73" s="49">
        <v>374965.01</v>
      </c>
      <c r="AQ73" s="28">
        <f t="shared" si="29"/>
        <v>3321784.8</v>
      </c>
      <c r="AR73" s="29">
        <f t="shared" si="19"/>
        <v>2894575.74</v>
      </c>
      <c r="AS73" s="29">
        <f t="shared" si="20"/>
        <v>427209.06</v>
      </c>
      <c r="AT73" s="48">
        <v>44748.583333333336</v>
      </c>
      <c r="AU73" s="30">
        <f t="shared" si="24"/>
        <v>3.4999998660134555</v>
      </c>
      <c r="AV73" s="30">
        <f t="shared" si="25"/>
        <v>20.500000109343535</v>
      </c>
    </row>
    <row r="74" spans="1:48" s="8" customFormat="1" ht="55.5" customHeight="1" x14ac:dyDescent="0.25">
      <c r="A74" s="11">
        <v>69</v>
      </c>
      <c r="B74" s="104" t="s">
        <v>157</v>
      </c>
      <c r="C74" s="26" t="s">
        <v>128</v>
      </c>
      <c r="D74" s="26" t="s">
        <v>158</v>
      </c>
      <c r="E74" s="116" t="s">
        <v>159</v>
      </c>
      <c r="F74" s="26">
        <v>1964</v>
      </c>
      <c r="G74" s="71">
        <v>6</v>
      </c>
      <c r="H74" s="26" t="s">
        <v>47</v>
      </c>
      <c r="I74" s="26">
        <v>0</v>
      </c>
      <c r="J74" s="26" t="s">
        <v>45</v>
      </c>
      <c r="K74" s="26">
        <v>0</v>
      </c>
      <c r="L74" s="27">
        <v>74.69</v>
      </c>
      <c r="M74" s="26">
        <v>6</v>
      </c>
      <c r="N74" s="25" t="s">
        <v>130</v>
      </c>
      <c r="O74" s="26">
        <v>5</v>
      </c>
      <c r="P74" s="26" t="s">
        <v>43</v>
      </c>
      <c r="Q74" s="26">
        <v>3</v>
      </c>
      <c r="R74" s="26" t="s">
        <v>24</v>
      </c>
      <c r="S74" s="26">
        <v>0</v>
      </c>
      <c r="T74" s="26">
        <v>80</v>
      </c>
      <c r="U74" s="26">
        <v>3</v>
      </c>
      <c r="V74" s="26" t="s">
        <v>41</v>
      </c>
      <c r="W74" s="26">
        <v>10</v>
      </c>
      <c r="X74" s="27">
        <v>3.5</v>
      </c>
      <c r="Y74" s="27">
        <v>3</v>
      </c>
      <c r="Z74" s="27">
        <v>20.5</v>
      </c>
      <c r="AA74" s="27">
        <v>1</v>
      </c>
      <c r="AB74" s="27" t="s">
        <v>26</v>
      </c>
      <c r="AC74" s="27">
        <v>0</v>
      </c>
      <c r="AD74" s="33">
        <v>98</v>
      </c>
      <c r="AE74" s="26">
        <v>3</v>
      </c>
      <c r="AF74" s="27" t="s">
        <v>42</v>
      </c>
      <c r="AG74" s="32">
        <v>10</v>
      </c>
      <c r="AH74" s="27" t="s">
        <v>63</v>
      </c>
      <c r="AI74" s="26">
        <v>10</v>
      </c>
      <c r="AJ74" s="122">
        <f t="shared" si="28"/>
        <v>60</v>
      </c>
      <c r="AK74" s="28">
        <f t="shared" si="30"/>
        <v>1453275.5999999999</v>
      </c>
      <c r="AL74" s="49">
        <v>1402410.95</v>
      </c>
      <c r="AM74" s="49">
        <v>50864.65</v>
      </c>
      <c r="AN74" s="28">
        <f t="shared" si="27"/>
        <v>588378</v>
      </c>
      <c r="AO74" s="49">
        <v>467760.51</v>
      </c>
      <c r="AP74" s="49">
        <v>120617.49</v>
      </c>
      <c r="AQ74" s="28">
        <f t="shared" si="29"/>
        <v>2041653.5999999999</v>
      </c>
      <c r="AR74" s="29">
        <f t="shared" si="19"/>
        <v>1870171.46</v>
      </c>
      <c r="AS74" s="29">
        <f t="shared" si="20"/>
        <v>171482.14</v>
      </c>
      <c r="AT74" s="48">
        <v>44750.583333333336</v>
      </c>
      <c r="AU74" s="30">
        <f t="shared" si="24"/>
        <v>3.5000002752402919</v>
      </c>
      <c r="AV74" s="30">
        <f t="shared" si="25"/>
        <v>20.5</v>
      </c>
    </row>
    <row r="75" spans="1:48" s="8" customFormat="1" ht="55.5" customHeight="1" x14ac:dyDescent="0.25">
      <c r="A75" s="11">
        <v>70</v>
      </c>
      <c r="B75" s="104" t="s">
        <v>160</v>
      </c>
      <c r="C75" s="26" t="s">
        <v>128</v>
      </c>
      <c r="D75" s="26" t="s">
        <v>158</v>
      </c>
      <c r="E75" s="116" t="s">
        <v>161</v>
      </c>
      <c r="F75" s="26">
        <v>1962</v>
      </c>
      <c r="G75" s="71">
        <v>6</v>
      </c>
      <c r="H75" s="26" t="s">
        <v>47</v>
      </c>
      <c r="I75" s="26">
        <v>0</v>
      </c>
      <c r="J75" s="26" t="s">
        <v>45</v>
      </c>
      <c r="K75" s="26">
        <v>0</v>
      </c>
      <c r="L75" s="27">
        <v>70.180000000000007</v>
      </c>
      <c r="M75" s="26">
        <v>6</v>
      </c>
      <c r="N75" s="25" t="s">
        <v>130</v>
      </c>
      <c r="O75" s="26">
        <v>5</v>
      </c>
      <c r="P75" s="26" t="s">
        <v>43</v>
      </c>
      <c r="Q75" s="26">
        <v>3</v>
      </c>
      <c r="R75" s="26" t="s">
        <v>24</v>
      </c>
      <c r="S75" s="26">
        <v>0</v>
      </c>
      <c r="T75" s="26">
        <v>60</v>
      </c>
      <c r="U75" s="26">
        <v>3</v>
      </c>
      <c r="V75" s="26" t="s">
        <v>41</v>
      </c>
      <c r="W75" s="26">
        <v>10</v>
      </c>
      <c r="X75" s="27">
        <v>3.5</v>
      </c>
      <c r="Y75" s="27">
        <v>3</v>
      </c>
      <c r="Z75" s="27">
        <v>20.5</v>
      </c>
      <c r="AA75" s="27">
        <v>1</v>
      </c>
      <c r="AB75" s="27" t="s">
        <v>26</v>
      </c>
      <c r="AC75" s="27">
        <v>0</v>
      </c>
      <c r="AD75" s="33">
        <v>97</v>
      </c>
      <c r="AE75" s="26">
        <v>3</v>
      </c>
      <c r="AF75" s="27" t="s">
        <v>42</v>
      </c>
      <c r="AG75" s="32">
        <v>10</v>
      </c>
      <c r="AH75" s="27" t="s">
        <v>63</v>
      </c>
      <c r="AI75" s="26">
        <v>10</v>
      </c>
      <c r="AJ75" s="122">
        <f t="shared" si="28"/>
        <v>60</v>
      </c>
      <c r="AK75" s="28">
        <f t="shared" si="30"/>
        <v>1072687.2</v>
      </c>
      <c r="AL75" s="49">
        <v>1035143.15</v>
      </c>
      <c r="AM75" s="49">
        <v>37544.050000000003</v>
      </c>
      <c r="AN75" s="28">
        <f t="shared" si="27"/>
        <v>267205.2</v>
      </c>
      <c r="AO75" s="49">
        <v>212428.13</v>
      </c>
      <c r="AP75" s="49">
        <v>54777.07</v>
      </c>
      <c r="AQ75" s="28">
        <f t="shared" si="29"/>
        <v>1339892.3999999999</v>
      </c>
      <c r="AR75" s="29">
        <f t="shared" si="19"/>
        <v>1247571.28</v>
      </c>
      <c r="AS75" s="29">
        <f t="shared" si="20"/>
        <v>92321.12</v>
      </c>
      <c r="AT75" s="48">
        <v>44750.583333333336</v>
      </c>
      <c r="AU75" s="30">
        <f t="shared" si="24"/>
        <v>3.4999998135523578</v>
      </c>
      <c r="AV75" s="30">
        <f t="shared" si="25"/>
        <v>20.500001496976854</v>
      </c>
    </row>
    <row r="76" spans="1:48" s="8" customFormat="1" ht="55.5" customHeight="1" x14ac:dyDescent="0.25">
      <c r="A76" s="11">
        <v>71</v>
      </c>
      <c r="B76" s="104" t="s">
        <v>62</v>
      </c>
      <c r="C76" s="26" t="s">
        <v>128</v>
      </c>
      <c r="D76" s="26" t="s">
        <v>126</v>
      </c>
      <c r="E76" s="116" t="s">
        <v>132</v>
      </c>
      <c r="F76" s="26">
        <v>1978</v>
      </c>
      <c r="G76" s="71">
        <v>6</v>
      </c>
      <c r="H76" s="26" t="s">
        <v>47</v>
      </c>
      <c r="I76" s="26">
        <v>0</v>
      </c>
      <c r="J76" s="26" t="s">
        <v>45</v>
      </c>
      <c r="K76" s="26">
        <v>0</v>
      </c>
      <c r="L76" s="27">
        <v>70.2</v>
      </c>
      <c r="M76" s="26">
        <v>6</v>
      </c>
      <c r="N76" s="25" t="s">
        <v>130</v>
      </c>
      <c r="O76" s="26">
        <v>5</v>
      </c>
      <c r="P76" s="26" t="s">
        <v>43</v>
      </c>
      <c r="Q76" s="26">
        <v>3</v>
      </c>
      <c r="R76" s="26" t="s">
        <v>24</v>
      </c>
      <c r="S76" s="26">
        <v>0</v>
      </c>
      <c r="T76" s="26">
        <v>80</v>
      </c>
      <c r="U76" s="26">
        <v>3</v>
      </c>
      <c r="V76" s="26" t="s">
        <v>41</v>
      </c>
      <c r="W76" s="26">
        <v>10</v>
      </c>
      <c r="X76" s="27">
        <v>3.5</v>
      </c>
      <c r="Y76" s="27">
        <v>3</v>
      </c>
      <c r="Z76" s="27">
        <v>20.5</v>
      </c>
      <c r="AA76" s="27">
        <v>1</v>
      </c>
      <c r="AB76" s="27" t="s">
        <v>26</v>
      </c>
      <c r="AC76" s="27">
        <v>0</v>
      </c>
      <c r="AD76" s="33">
        <v>96</v>
      </c>
      <c r="AE76" s="26">
        <v>3</v>
      </c>
      <c r="AF76" s="27" t="s">
        <v>42</v>
      </c>
      <c r="AG76" s="32">
        <v>10</v>
      </c>
      <c r="AH76" s="27" t="s">
        <v>63</v>
      </c>
      <c r="AI76" s="26">
        <v>10</v>
      </c>
      <c r="AJ76" s="122">
        <f t="shared" si="28"/>
        <v>60</v>
      </c>
      <c r="AK76" s="28">
        <f t="shared" si="30"/>
        <v>2473578</v>
      </c>
      <c r="AL76" s="49">
        <v>2387002.77</v>
      </c>
      <c r="AM76" s="49">
        <v>86575.23</v>
      </c>
      <c r="AN76" s="28">
        <f t="shared" si="27"/>
        <v>1624591.2</v>
      </c>
      <c r="AO76" s="49">
        <v>1291550</v>
      </c>
      <c r="AP76" s="49">
        <v>333041.2</v>
      </c>
      <c r="AQ76" s="28">
        <f t="shared" si="29"/>
        <v>4098169.2</v>
      </c>
      <c r="AR76" s="29">
        <f t="shared" si="19"/>
        <v>3678552.77</v>
      </c>
      <c r="AS76" s="29">
        <f t="shared" si="20"/>
        <v>419616.43</v>
      </c>
      <c r="AT76" s="48">
        <v>44750.666666666664</v>
      </c>
      <c r="AU76" s="30">
        <f t="shared" si="24"/>
        <v>3.4999999999999996</v>
      </c>
      <c r="AV76" s="30">
        <f t="shared" si="25"/>
        <v>20.500000246215787</v>
      </c>
    </row>
    <row r="77" spans="1:48" s="8" customFormat="1" ht="55.5" customHeight="1" x14ac:dyDescent="0.25">
      <c r="A77" s="11">
        <v>72</v>
      </c>
      <c r="B77" s="102" t="s">
        <v>86</v>
      </c>
      <c r="C77" s="63" t="s">
        <v>82</v>
      </c>
      <c r="D77" s="63" t="s">
        <v>27</v>
      </c>
      <c r="E77" s="115" t="s">
        <v>273</v>
      </c>
      <c r="F77" s="63">
        <v>1993</v>
      </c>
      <c r="G77" s="63">
        <v>5</v>
      </c>
      <c r="H77" s="63" t="s">
        <v>47</v>
      </c>
      <c r="I77" s="63">
        <v>0</v>
      </c>
      <c r="J77" s="63" t="s">
        <v>45</v>
      </c>
      <c r="K77" s="63">
        <v>0</v>
      </c>
      <c r="L77" s="63">
        <v>86.37</v>
      </c>
      <c r="M77" s="63">
        <v>7</v>
      </c>
      <c r="N77" s="63" t="s">
        <v>83</v>
      </c>
      <c r="O77" s="63">
        <v>1</v>
      </c>
      <c r="P77" s="63" t="s">
        <v>43</v>
      </c>
      <c r="Q77" s="63">
        <v>3</v>
      </c>
      <c r="R77" s="63" t="s">
        <v>24</v>
      </c>
      <c r="S77" s="63">
        <v>0</v>
      </c>
      <c r="T77" s="63">
        <v>160</v>
      </c>
      <c r="U77" s="63">
        <v>5</v>
      </c>
      <c r="V77" s="63" t="s">
        <v>76</v>
      </c>
      <c r="W77" s="63">
        <v>10</v>
      </c>
      <c r="X77" s="63">
        <v>5.0999999999999996</v>
      </c>
      <c r="Y77" s="63">
        <v>5</v>
      </c>
      <c r="Z77" s="68">
        <v>23</v>
      </c>
      <c r="AA77" s="63">
        <v>1</v>
      </c>
      <c r="AB77" s="63" t="s">
        <v>44</v>
      </c>
      <c r="AC77" s="63">
        <v>0</v>
      </c>
      <c r="AD77" s="63">
        <v>99.83</v>
      </c>
      <c r="AE77" s="63">
        <v>3</v>
      </c>
      <c r="AF77" s="63" t="s">
        <v>42</v>
      </c>
      <c r="AG77" s="63">
        <v>10</v>
      </c>
      <c r="AH77" s="63" t="s">
        <v>38</v>
      </c>
      <c r="AI77" s="63">
        <v>10</v>
      </c>
      <c r="AJ77" s="121">
        <f>G77+I77+K77+M77+O77+Q77+S77+U77+W77+Y77+AA77+AC77+AE77+AG77+AI77</f>
        <v>60</v>
      </c>
      <c r="AK77" s="64">
        <f t="shared" si="30"/>
        <v>4097440.8</v>
      </c>
      <c r="AL77" s="65">
        <v>3888471.32</v>
      </c>
      <c r="AM77" s="65">
        <v>208969.48</v>
      </c>
      <c r="AN77" s="64">
        <f t="shared" si="27"/>
        <v>3234973.1999999997</v>
      </c>
      <c r="AO77" s="65">
        <v>2490929.36</v>
      </c>
      <c r="AP77" s="65">
        <v>744043.84</v>
      </c>
      <c r="AQ77" s="64">
        <f t="shared" si="29"/>
        <v>7332414</v>
      </c>
      <c r="AR77" s="65">
        <f t="shared" si="19"/>
        <v>6379400.6799999997</v>
      </c>
      <c r="AS77" s="65">
        <f t="shared" si="20"/>
        <v>953013.32</v>
      </c>
      <c r="AT77" s="66">
        <v>44750.690972222219</v>
      </c>
      <c r="AU77" s="67">
        <f t="shared" si="24"/>
        <v>5.0999999804756184</v>
      </c>
      <c r="AV77" s="67">
        <f t="shared" si="25"/>
        <v>23.000000123648629</v>
      </c>
    </row>
    <row r="78" spans="1:48" s="8" customFormat="1" ht="55.5" customHeight="1" x14ac:dyDescent="0.25">
      <c r="A78" s="11">
        <v>73</v>
      </c>
      <c r="B78" s="104" t="s">
        <v>168</v>
      </c>
      <c r="C78" s="26" t="s">
        <v>128</v>
      </c>
      <c r="D78" s="26" t="s">
        <v>169</v>
      </c>
      <c r="E78" s="116" t="s">
        <v>170</v>
      </c>
      <c r="F78" s="26">
        <v>1958</v>
      </c>
      <c r="G78" s="71">
        <v>6</v>
      </c>
      <c r="H78" s="26" t="s">
        <v>47</v>
      </c>
      <c r="I78" s="26">
        <v>0</v>
      </c>
      <c r="J78" s="26" t="s">
        <v>45</v>
      </c>
      <c r="K78" s="26">
        <v>0</v>
      </c>
      <c r="L78" s="27">
        <v>76.3</v>
      </c>
      <c r="M78" s="26">
        <v>6</v>
      </c>
      <c r="N78" s="25" t="s">
        <v>130</v>
      </c>
      <c r="O78" s="26">
        <v>5</v>
      </c>
      <c r="P78" s="26" t="s">
        <v>43</v>
      </c>
      <c r="Q78" s="26">
        <v>3</v>
      </c>
      <c r="R78" s="26" t="s">
        <v>24</v>
      </c>
      <c r="S78" s="26">
        <v>0</v>
      </c>
      <c r="T78" s="26">
        <v>46</v>
      </c>
      <c r="U78" s="26">
        <v>2</v>
      </c>
      <c r="V78" s="26" t="s">
        <v>41</v>
      </c>
      <c r="W78" s="26">
        <v>10</v>
      </c>
      <c r="X78" s="27">
        <v>3.5</v>
      </c>
      <c r="Y78" s="27">
        <v>3</v>
      </c>
      <c r="Z78" s="27">
        <v>20.5</v>
      </c>
      <c r="AA78" s="27">
        <v>1</v>
      </c>
      <c r="AB78" s="27" t="s">
        <v>26</v>
      </c>
      <c r="AC78" s="27">
        <v>0</v>
      </c>
      <c r="AD78" s="33">
        <v>99.1</v>
      </c>
      <c r="AE78" s="26">
        <v>3</v>
      </c>
      <c r="AF78" s="27" t="s">
        <v>42</v>
      </c>
      <c r="AG78" s="32">
        <v>10</v>
      </c>
      <c r="AH78" s="27" t="s">
        <v>63</v>
      </c>
      <c r="AI78" s="26">
        <v>10</v>
      </c>
      <c r="AJ78" s="122">
        <f>SUM(G78+I78+K78+M78+O78+Q78+S78+U78+W78+Y78+AA78+AC78+AE78+AG78+AI78)</f>
        <v>59</v>
      </c>
      <c r="AK78" s="28">
        <f t="shared" si="30"/>
        <v>1501712.4</v>
      </c>
      <c r="AL78" s="49">
        <v>1449152.47</v>
      </c>
      <c r="AM78" s="49">
        <v>52559.93</v>
      </c>
      <c r="AN78" s="28">
        <f t="shared" si="27"/>
        <v>2448049.2000000002</v>
      </c>
      <c r="AO78" s="49">
        <v>1946199.11</v>
      </c>
      <c r="AP78" s="49">
        <v>501850.09</v>
      </c>
      <c r="AQ78" s="28">
        <f t="shared" si="29"/>
        <v>3949761.6</v>
      </c>
      <c r="AR78" s="29">
        <f t="shared" ref="AR78:AR103" si="31">AL78+AO78</f>
        <v>3395351.58</v>
      </c>
      <c r="AS78" s="29">
        <f t="shared" ref="AS78:AS103" si="32">AM78+AP78</f>
        <v>554410.02</v>
      </c>
      <c r="AT78" s="48">
        <v>44742.583333333336</v>
      </c>
      <c r="AU78" s="30">
        <f t="shared" si="24"/>
        <v>3.4999997336374129</v>
      </c>
      <c r="AV78" s="30">
        <f t="shared" si="25"/>
        <v>20.500000163395406</v>
      </c>
    </row>
    <row r="79" spans="1:48" s="8" customFormat="1" ht="55.5" customHeight="1" x14ac:dyDescent="0.25">
      <c r="A79" s="11">
        <v>74</v>
      </c>
      <c r="B79" s="104" t="s">
        <v>166</v>
      </c>
      <c r="C79" s="26" t="s">
        <v>128</v>
      </c>
      <c r="D79" s="26" t="s">
        <v>21</v>
      </c>
      <c r="E79" s="116" t="s">
        <v>167</v>
      </c>
      <c r="F79" s="26">
        <v>1975</v>
      </c>
      <c r="G79" s="71">
        <v>6</v>
      </c>
      <c r="H79" s="26" t="s">
        <v>47</v>
      </c>
      <c r="I79" s="26">
        <v>0</v>
      </c>
      <c r="J79" s="26" t="s">
        <v>45</v>
      </c>
      <c r="K79" s="26">
        <v>0</v>
      </c>
      <c r="L79" s="27">
        <v>68.790000000000006</v>
      </c>
      <c r="M79" s="26">
        <v>5</v>
      </c>
      <c r="N79" s="25" t="s">
        <v>130</v>
      </c>
      <c r="O79" s="26">
        <v>5</v>
      </c>
      <c r="P79" s="26" t="s">
        <v>43</v>
      </c>
      <c r="Q79" s="26">
        <v>3</v>
      </c>
      <c r="R79" s="26" t="s">
        <v>24</v>
      </c>
      <c r="S79" s="26">
        <v>0</v>
      </c>
      <c r="T79" s="26">
        <v>86</v>
      </c>
      <c r="U79" s="26">
        <v>3</v>
      </c>
      <c r="V79" s="26" t="s">
        <v>41</v>
      </c>
      <c r="W79" s="26">
        <v>10</v>
      </c>
      <c r="X79" s="27">
        <v>3.5</v>
      </c>
      <c r="Y79" s="27">
        <v>3</v>
      </c>
      <c r="Z79" s="27">
        <v>20.5</v>
      </c>
      <c r="AA79" s="27">
        <v>1</v>
      </c>
      <c r="AB79" s="27" t="s">
        <v>26</v>
      </c>
      <c r="AC79" s="27">
        <v>0</v>
      </c>
      <c r="AD79" s="33">
        <v>97.8</v>
      </c>
      <c r="AE79" s="26">
        <v>3</v>
      </c>
      <c r="AF79" s="27" t="s">
        <v>42</v>
      </c>
      <c r="AG79" s="32">
        <v>10</v>
      </c>
      <c r="AH79" s="27" t="s">
        <v>63</v>
      </c>
      <c r="AI79" s="26">
        <v>10</v>
      </c>
      <c r="AJ79" s="122">
        <f>SUM(G79+I79+K79+M79+O79+Q79+S79+U79+W79+Y79+AA79+AC79+AE79+AG79+AI79)</f>
        <v>59</v>
      </c>
      <c r="AK79" s="28">
        <f t="shared" si="30"/>
        <v>1562509.2</v>
      </c>
      <c r="AL79" s="49">
        <v>1507821.38</v>
      </c>
      <c r="AM79" s="49">
        <v>54687.82</v>
      </c>
      <c r="AN79" s="28">
        <f t="shared" si="27"/>
        <v>2156442</v>
      </c>
      <c r="AO79" s="49">
        <v>1714371.39</v>
      </c>
      <c r="AP79" s="49">
        <v>442070.61</v>
      </c>
      <c r="AQ79" s="28">
        <f t="shared" si="29"/>
        <v>3718951.2</v>
      </c>
      <c r="AR79" s="29">
        <f t="shared" si="31"/>
        <v>3222192.7699999996</v>
      </c>
      <c r="AS79" s="29">
        <f t="shared" si="32"/>
        <v>496758.43</v>
      </c>
      <c r="AT79" s="48">
        <v>44748.583333333336</v>
      </c>
      <c r="AU79" s="30">
        <f t="shared" si="24"/>
        <v>3.4999998720007537</v>
      </c>
      <c r="AV79" s="30">
        <f t="shared" si="25"/>
        <v>20.5</v>
      </c>
    </row>
    <row r="80" spans="1:48" s="8" customFormat="1" ht="55.5" customHeight="1" x14ac:dyDescent="0.25">
      <c r="A80" s="11">
        <v>75</v>
      </c>
      <c r="B80" s="109" t="s">
        <v>218</v>
      </c>
      <c r="C80" s="43" t="s">
        <v>280</v>
      </c>
      <c r="D80" s="40" t="s">
        <v>219</v>
      </c>
      <c r="E80" s="42" t="s">
        <v>205</v>
      </c>
      <c r="F80" s="40">
        <v>2006</v>
      </c>
      <c r="G80" s="40">
        <v>3</v>
      </c>
      <c r="H80" s="40" t="s">
        <v>47</v>
      </c>
      <c r="I80" s="40">
        <v>0</v>
      </c>
      <c r="J80" s="40" t="s">
        <v>48</v>
      </c>
      <c r="K80" s="40">
        <v>5</v>
      </c>
      <c r="L80" s="42">
        <v>75.77</v>
      </c>
      <c r="M80" s="40">
        <v>6</v>
      </c>
      <c r="N80" s="40" t="s">
        <v>30</v>
      </c>
      <c r="O80" s="40">
        <v>10</v>
      </c>
      <c r="P80" s="40" t="s">
        <v>43</v>
      </c>
      <c r="Q80" s="40">
        <v>0</v>
      </c>
      <c r="R80" s="40" t="s">
        <v>23</v>
      </c>
      <c r="S80" s="40">
        <v>3</v>
      </c>
      <c r="T80" s="40">
        <v>47</v>
      </c>
      <c r="U80" s="40">
        <v>2</v>
      </c>
      <c r="V80" s="40" t="s">
        <v>41</v>
      </c>
      <c r="W80" s="40">
        <v>10</v>
      </c>
      <c r="X80" s="42">
        <v>2</v>
      </c>
      <c r="Y80" s="42">
        <v>0</v>
      </c>
      <c r="Z80" s="42" t="s">
        <v>22</v>
      </c>
      <c r="AA80" s="42">
        <v>0</v>
      </c>
      <c r="AB80" s="42" t="s">
        <v>22</v>
      </c>
      <c r="AC80" s="42">
        <v>0</v>
      </c>
      <c r="AD80" s="42">
        <v>95</v>
      </c>
      <c r="AE80" s="40">
        <v>0</v>
      </c>
      <c r="AF80" s="42" t="s">
        <v>42</v>
      </c>
      <c r="AG80" s="42">
        <v>10</v>
      </c>
      <c r="AH80" s="42" t="s">
        <v>38</v>
      </c>
      <c r="AI80" s="40">
        <v>10</v>
      </c>
      <c r="AJ80" s="124">
        <f>G80+I80+K80+M80+O80+Q80+S80+U80+W80+Y80+AA80+AC80+AE80+AG80+AI80</f>
        <v>59</v>
      </c>
      <c r="AK80" s="44">
        <f t="shared" si="30"/>
        <v>1715535.6</v>
      </c>
      <c r="AL80" s="45">
        <v>1681224.6</v>
      </c>
      <c r="AM80" s="45">
        <v>34311</v>
      </c>
      <c r="AN80" s="44">
        <f t="shared" si="27"/>
        <v>0</v>
      </c>
      <c r="AO80" s="45">
        <v>0</v>
      </c>
      <c r="AP80" s="45">
        <v>0</v>
      </c>
      <c r="AQ80" s="44">
        <f t="shared" si="29"/>
        <v>1715535.6</v>
      </c>
      <c r="AR80" s="44">
        <f t="shared" si="31"/>
        <v>1681224.6</v>
      </c>
      <c r="AS80" s="45">
        <f t="shared" si="32"/>
        <v>34311</v>
      </c>
      <c r="AT80" s="46">
        <v>44749.375</v>
      </c>
      <c r="AU80" s="47">
        <f t="shared" si="24"/>
        <v>2.0000167877600439</v>
      </c>
      <c r="AV80" s="47" t="e">
        <f t="shared" si="25"/>
        <v>#DIV/0!</v>
      </c>
    </row>
    <row r="81" spans="1:48" s="8" customFormat="1" ht="55.5" customHeight="1" x14ac:dyDescent="0.25">
      <c r="A81" s="11">
        <v>76</v>
      </c>
      <c r="B81" s="102" t="s">
        <v>87</v>
      </c>
      <c r="C81" s="63" t="s">
        <v>82</v>
      </c>
      <c r="D81" s="63" t="s">
        <v>88</v>
      </c>
      <c r="E81" s="115" t="s">
        <v>274</v>
      </c>
      <c r="F81" s="63">
        <v>1969</v>
      </c>
      <c r="G81" s="63">
        <v>6</v>
      </c>
      <c r="H81" s="63" t="s">
        <v>47</v>
      </c>
      <c r="I81" s="63">
        <v>0</v>
      </c>
      <c r="J81" s="63" t="s">
        <v>45</v>
      </c>
      <c r="K81" s="63">
        <v>0</v>
      </c>
      <c r="L81" s="63">
        <v>66.86</v>
      </c>
      <c r="M81" s="63">
        <v>5</v>
      </c>
      <c r="N81" s="63" t="s">
        <v>83</v>
      </c>
      <c r="O81" s="63">
        <v>5</v>
      </c>
      <c r="P81" s="63" t="s">
        <v>43</v>
      </c>
      <c r="Q81" s="63">
        <v>3</v>
      </c>
      <c r="R81" s="63" t="s">
        <v>24</v>
      </c>
      <c r="S81" s="63">
        <v>0</v>
      </c>
      <c r="T81" s="63">
        <v>96</v>
      </c>
      <c r="U81" s="63">
        <v>3</v>
      </c>
      <c r="V81" s="63" t="s">
        <v>76</v>
      </c>
      <c r="W81" s="63">
        <v>10</v>
      </c>
      <c r="X81" s="63">
        <v>3.5</v>
      </c>
      <c r="Y81" s="63">
        <v>3</v>
      </c>
      <c r="Z81" s="63">
        <v>20.5</v>
      </c>
      <c r="AA81" s="63">
        <v>1</v>
      </c>
      <c r="AB81" s="63" t="s">
        <v>44</v>
      </c>
      <c r="AC81" s="63">
        <v>0</v>
      </c>
      <c r="AD81" s="63">
        <v>98</v>
      </c>
      <c r="AE81" s="63">
        <v>3</v>
      </c>
      <c r="AF81" s="63" t="s">
        <v>42</v>
      </c>
      <c r="AG81" s="63">
        <v>10</v>
      </c>
      <c r="AH81" s="63" t="s">
        <v>38</v>
      </c>
      <c r="AI81" s="63">
        <v>10</v>
      </c>
      <c r="AJ81" s="121">
        <f>G81+I81+K81+M81+O81+Q81+S81+U81+W81+Y81+AA81+AC81+AE81+AG81+AI81</f>
        <v>59</v>
      </c>
      <c r="AK81" s="64">
        <f t="shared" si="30"/>
        <v>3871821.5999999996</v>
      </c>
      <c r="AL81" s="65">
        <v>3736307.84</v>
      </c>
      <c r="AM81" s="65">
        <v>135513.76</v>
      </c>
      <c r="AN81" s="64">
        <f t="shared" si="27"/>
        <v>2252162.4</v>
      </c>
      <c r="AO81" s="65">
        <v>1790469.11</v>
      </c>
      <c r="AP81" s="65">
        <v>461693.29</v>
      </c>
      <c r="AQ81" s="64">
        <f t="shared" si="29"/>
        <v>6123984</v>
      </c>
      <c r="AR81" s="65">
        <f t="shared" si="31"/>
        <v>5526776.9500000002</v>
      </c>
      <c r="AS81" s="65">
        <f t="shared" si="32"/>
        <v>597207.05000000005</v>
      </c>
      <c r="AT81" s="66">
        <v>44750.625</v>
      </c>
      <c r="AU81" s="67">
        <f t="shared" si="24"/>
        <v>3.5000001033105459</v>
      </c>
      <c r="AV81" s="67">
        <f t="shared" si="25"/>
        <v>20.499999911196458</v>
      </c>
    </row>
    <row r="82" spans="1:48" s="8" customFormat="1" ht="55.5" customHeight="1" x14ac:dyDescent="0.25">
      <c r="A82" s="11">
        <v>77</v>
      </c>
      <c r="B82" s="104" t="s">
        <v>156</v>
      </c>
      <c r="C82" s="26" t="s">
        <v>128</v>
      </c>
      <c r="D82" s="26" t="s">
        <v>126</v>
      </c>
      <c r="E82" s="116" t="s">
        <v>132</v>
      </c>
      <c r="F82" s="26">
        <v>1962</v>
      </c>
      <c r="G82" s="71">
        <v>6</v>
      </c>
      <c r="H82" s="26" t="s">
        <v>47</v>
      </c>
      <c r="I82" s="26">
        <v>0</v>
      </c>
      <c r="J82" s="26" t="s">
        <v>45</v>
      </c>
      <c r="K82" s="26">
        <v>0</v>
      </c>
      <c r="L82" s="27">
        <v>70.099999999999994</v>
      </c>
      <c r="M82" s="26">
        <v>6</v>
      </c>
      <c r="N82" s="25" t="s">
        <v>130</v>
      </c>
      <c r="O82" s="26">
        <v>5</v>
      </c>
      <c r="P82" s="26" t="s">
        <v>43</v>
      </c>
      <c r="Q82" s="26">
        <v>3</v>
      </c>
      <c r="R82" s="26" t="s">
        <v>24</v>
      </c>
      <c r="S82" s="26">
        <v>0</v>
      </c>
      <c r="T82" s="26">
        <v>80</v>
      </c>
      <c r="U82" s="26">
        <v>3</v>
      </c>
      <c r="V82" s="26" t="s">
        <v>41</v>
      </c>
      <c r="W82" s="26">
        <v>10</v>
      </c>
      <c r="X82" s="27">
        <v>3.5</v>
      </c>
      <c r="Y82" s="27">
        <v>3</v>
      </c>
      <c r="Z82" s="27">
        <v>0</v>
      </c>
      <c r="AA82" s="27">
        <v>0</v>
      </c>
      <c r="AB82" s="27" t="s">
        <v>26</v>
      </c>
      <c r="AC82" s="27">
        <v>0</v>
      </c>
      <c r="AD82" s="33">
        <v>97</v>
      </c>
      <c r="AE82" s="26">
        <v>3</v>
      </c>
      <c r="AF82" s="27" t="s">
        <v>42</v>
      </c>
      <c r="AG82" s="32">
        <v>10</v>
      </c>
      <c r="AH82" s="27" t="s">
        <v>63</v>
      </c>
      <c r="AI82" s="26">
        <v>10</v>
      </c>
      <c r="AJ82" s="122">
        <f>SUM(G82+I82+K82+M82+O82+Q82+S82+U82+W82+Y82+AA82+AC82+AE82+AG82+AI82)</f>
        <v>59</v>
      </c>
      <c r="AK82" s="28">
        <f t="shared" si="30"/>
        <v>4795029.5999999996</v>
      </c>
      <c r="AL82" s="49">
        <v>4627203.5599999996</v>
      </c>
      <c r="AM82" s="49">
        <v>167826.04</v>
      </c>
      <c r="AN82" s="28">
        <f t="shared" si="27"/>
        <v>0</v>
      </c>
      <c r="AO82" s="49">
        <v>0</v>
      </c>
      <c r="AP82" s="49">
        <v>0</v>
      </c>
      <c r="AQ82" s="28">
        <f t="shared" si="29"/>
        <v>4795029.5999999996</v>
      </c>
      <c r="AR82" s="29">
        <f t="shared" si="31"/>
        <v>4627203.5599999996</v>
      </c>
      <c r="AS82" s="29">
        <f t="shared" si="32"/>
        <v>167826.04</v>
      </c>
      <c r="AT82" s="48">
        <v>44750.666666666664</v>
      </c>
      <c r="AU82" s="30">
        <f t="shared" si="24"/>
        <v>3.5000000834197151</v>
      </c>
      <c r="AV82" s="30" t="e">
        <f t="shared" si="25"/>
        <v>#DIV/0!</v>
      </c>
    </row>
    <row r="83" spans="1:48" s="8" customFormat="1" ht="55.5" customHeight="1" x14ac:dyDescent="0.25">
      <c r="A83" s="11">
        <v>78</v>
      </c>
      <c r="B83" s="112" t="s">
        <v>262</v>
      </c>
      <c r="C83" s="35" t="s">
        <v>221</v>
      </c>
      <c r="D83" s="34" t="s">
        <v>263</v>
      </c>
      <c r="E83" s="120" t="s">
        <v>264</v>
      </c>
      <c r="F83" s="34">
        <v>2005</v>
      </c>
      <c r="G83" s="34">
        <v>3</v>
      </c>
      <c r="H83" s="35" t="s">
        <v>47</v>
      </c>
      <c r="I83" s="35">
        <v>0</v>
      </c>
      <c r="J83" s="35" t="s">
        <v>48</v>
      </c>
      <c r="K83" s="35">
        <v>5</v>
      </c>
      <c r="L83" s="34">
        <v>57.48</v>
      </c>
      <c r="M83" s="34">
        <v>0</v>
      </c>
      <c r="N83" s="35" t="s">
        <v>30</v>
      </c>
      <c r="O83" s="35">
        <v>10</v>
      </c>
      <c r="P83" s="35" t="s">
        <v>43</v>
      </c>
      <c r="Q83" s="35">
        <v>0</v>
      </c>
      <c r="R83" s="34" t="s">
        <v>23</v>
      </c>
      <c r="S83" s="34">
        <v>3</v>
      </c>
      <c r="T83" s="34">
        <v>39</v>
      </c>
      <c r="U83" s="34">
        <v>2</v>
      </c>
      <c r="V83" s="35" t="s">
        <v>41</v>
      </c>
      <c r="W83" s="35">
        <v>10</v>
      </c>
      <c r="X83" s="34">
        <v>4</v>
      </c>
      <c r="Y83" s="34">
        <v>3</v>
      </c>
      <c r="Z83" s="34" t="s">
        <v>22</v>
      </c>
      <c r="AA83" s="34">
        <v>0</v>
      </c>
      <c r="AB83" s="34" t="s">
        <v>22</v>
      </c>
      <c r="AC83" s="34">
        <v>0</v>
      </c>
      <c r="AD83" s="34">
        <v>100</v>
      </c>
      <c r="AE83" s="34">
        <v>3</v>
      </c>
      <c r="AF83" s="36" t="s">
        <v>42</v>
      </c>
      <c r="AG83" s="36">
        <v>10</v>
      </c>
      <c r="AH83" s="36" t="s">
        <v>38</v>
      </c>
      <c r="AI83" s="35">
        <v>10</v>
      </c>
      <c r="AJ83" s="125">
        <f>G83+I83+K83+M83+O83+Q83+S83+U83+W83+Y83+AA83+AC83+AE83+AG83+AI83</f>
        <v>59</v>
      </c>
      <c r="AK83" s="93">
        <f t="shared" si="30"/>
        <v>6743271.5999999996</v>
      </c>
      <c r="AL83" s="62">
        <v>6473540.7399999993</v>
      </c>
      <c r="AM83" s="62">
        <v>269730.86</v>
      </c>
      <c r="AN83" s="93">
        <f t="shared" si="27"/>
        <v>0</v>
      </c>
      <c r="AO83" s="62">
        <v>0</v>
      </c>
      <c r="AP83" s="62">
        <v>0</v>
      </c>
      <c r="AQ83" s="93">
        <f t="shared" si="29"/>
        <v>6743271.5999999996</v>
      </c>
      <c r="AR83" s="93">
        <f t="shared" si="31"/>
        <v>6473540.7399999993</v>
      </c>
      <c r="AS83" s="61">
        <f t="shared" si="32"/>
        <v>269730.86</v>
      </c>
      <c r="AT83" s="38">
        <v>44755.375</v>
      </c>
      <c r="AU83" s="39">
        <f t="shared" si="24"/>
        <v>3.9999999406816125</v>
      </c>
      <c r="AV83" s="39" t="e">
        <f t="shared" si="25"/>
        <v>#DIV/0!</v>
      </c>
    </row>
    <row r="84" spans="1:48" s="8" customFormat="1" ht="55.5" customHeight="1" x14ac:dyDescent="0.25">
      <c r="A84" s="11">
        <v>79</v>
      </c>
      <c r="B84" s="112" t="s">
        <v>265</v>
      </c>
      <c r="C84" s="35" t="s">
        <v>221</v>
      </c>
      <c r="D84" s="98" t="s">
        <v>263</v>
      </c>
      <c r="E84" s="120" t="s">
        <v>266</v>
      </c>
      <c r="F84" s="97">
        <v>2006</v>
      </c>
      <c r="G84" s="34">
        <v>3</v>
      </c>
      <c r="H84" s="35" t="s">
        <v>47</v>
      </c>
      <c r="I84" s="35">
        <v>0</v>
      </c>
      <c r="J84" s="35" t="s">
        <v>48</v>
      </c>
      <c r="K84" s="35">
        <v>5</v>
      </c>
      <c r="L84" s="34">
        <v>51.17</v>
      </c>
      <c r="M84" s="34">
        <v>0</v>
      </c>
      <c r="N84" s="35" t="s">
        <v>30</v>
      </c>
      <c r="O84" s="35">
        <v>10</v>
      </c>
      <c r="P84" s="35" t="s">
        <v>43</v>
      </c>
      <c r="Q84" s="35">
        <v>0</v>
      </c>
      <c r="R84" s="34" t="s">
        <v>23</v>
      </c>
      <c r="S84" s="34">
        <v>3</v>
      </c>
      <c r="T84" s="34">
        <v>39</v>
      </c>
      <c r="U84" s="34">
        <v>2</v>
      </c>
      <c r="V84" s="35" t="s">
        <v>41</v>
      </c>
      <c r="W84" s="35">
        <v>10</v>
      </c>
      <c r="X84" s="34">
        <v>4</v>
      </c>
      <c r="Y84" s="34">
        <v>3</v>
      </c>
      <c r="Z84" s="34" t="s">
        <v>22</v>
      </c>
      <c r="AA84" s="34">
        <v>0</v>
      </c>
      <c r="AB84" s="34" t="s">
        <v>22</v>
      </c>
      <c r="AC84" s="34">
        <v>0</v>
      </c>
      <c r="AD84" s="34">
        <v>100</v>
      </c>
      <c r="AE84" s="34">
        <v>3</v>
      </c>
      <c r="AF84" s="36" t="s">
        <v>42</v>
      </c>
      <c r="AG84" s="36">
        <v>10</v>
      </c>
      <c r="AH84" s="36" t="s">
        <v>38</v>
      </c>
      <c r="AI84" s="35">
        <v>10</v>
      </c>
      <c r="AJ84" s="125">
        <f>G84+I84+K84+M84+O84+Q84+S84+U84+W84+Y84+AA84+AC84+AE84+AG84+AI84</f>
        <v>59</v>
      </c>
      <c r="AK84" s="93">
        <f t="shared" si="30"/>
        <v>1085144.3999999999</v>
      </c>
      <c r="AL84" s="62">
        <v>1041738.6199999999</v>
      </c>
      <c r="AM84" s="62">
        <v>43405.78</v>
      </c>
      <c r="AN84" s="93">
        <f t="shared" si="27"/>
        <v>0</v>
      </c>
      <c r="AO84" s="62">
        <v>0</v>
      </c>
      <c r="AP84" s="62">
        <v>0</v>
      </c>
      <c r="AQ84" s="93">
        <f t="shared" si="29"/>
        <v>1085144.3999999999</v>
      </c>
      <c r="AR84" s="93">
        <f t="shared" si="31"/>
        <v>1041738.6199999999</v>
      </c>
      <c r="AS84" s="61">
        <f t="shared" si="32"/>
        <v>43405.78</v>
      </c>
      <c r="AT84" s="38">
        <v>44755.375</v>
      </c>
      <c r="AU84" s="39">
        <f t="shared" si="24"/>
        <v>4.0000003686145371</v>
      </c>
      <c r="AV84" s="39" t="e">
        <f t="shared" si="25"/>
        <v>#DIV/0!</v>
      </c>
    </row>
    <row r="85" spans="1:48" s="8" customFormat="1" ht="55.5" customHeight="1" x14ac:dyDescent="0.25">
      <c r="A85" s="11">
        <v>80</v>
      </c>
      <c r="B85" s="104" t="s">
        <v>171</v>
      </c>
      <c r="C85" s="26" t="s">
        <v>128</v>
      </c>
      <c r="D85" s="133" t="s">
        <v>172</v>
      </c>
      <c r="E85" s="116" t="s">
        <v>173</v>
      </c>
      <c r="F85" s="135">
        <v>2003</v>
      </c>
      <c r="G85" s="71">
        <v>3</v>
      </c>
      <c r="H85" s="26" t="s">
        <v>47</v>
      </c>
      <c r="I85" s="26">
        <v>0</v>
      </c>
      <c r="J85" s="26" t="s">
        <v>45</v>
      </c>
      <c r="K85" s="26">
        <v>0</v>
      </c>
      <c r="L85" s="27">
        <v>85.2</v>
      </c>
      <c r="M85" s="26">
        <v>7</v>
      </c>
      <c r="N85" s="25" t="s">
        <v>130</v>
      </c>
      <c r="O85" s="26">
        <v>5</v>
      </c>
      <c r="P85" s="26" t="s">
        <v>43</v>
      </c>
      <c r="Q85" s="26">
        <v>0</v>
      </c>
      <c r="R85" s="26" t="s">
        <v>23</v>
      </c>
      <c r="S85" s="26">
        <v>3</v>
      </c>
      <c r="T85" s="26">
        <v>60</v>
      </c>
      <c r="U85" s="26">
        <v>3</v>
      </c>
      <c r="V85" s="26" t="s">
        <v>41</v>
      </c>
      <c r="W85" s="26">
        <v>10</v>
      </c>
      <c r="X85" s="27">
        <v>3.5</v>
      </c>
      <c r="Y85" s="27">
        <v>3</v>
      </c>
      <c r="Z85" s="27">
        <v>20.5</v>
      </c>
      <c r="AA85" s="27">
        <v>1</v>
      </c>
      <c r="AB85" s="27" t="s">
        <v>26</v>
      </c>
      <c r="AC85" s="27">
        <v>0</v>
      </c>
      <c r="AD85" s="33">
        <v>96.8</v>
      </c>
      <c r="AE85" s="26">
        <v>3</v>
      </c>
      <c r="AF85" s="27" t="s">
        <v>42</v>
      </c>
      <c r="AG85" s="32">
        <v>10</v>
      </c>
      <c r="AH85" s="27" t="s">
        <v>63</v>
      </c>
      <c r="AI85" s="26">
        <v>10</v>
      </c>
      <c r="AJ85" s="122">
        <f>SUM(G85+I85+K85+M85+O85+Q85+S85+U85+W85+Y85+AA85+AC85+AE85+AG85+AI85)</f>
        <v>58</v>
      </c>
      <c r="AK85" s="28">
        <f t="shared" si="30"/>
        <v>954340.8</v>
      </c>
      <c r="AL85" s="49">
        <v>920938.87</v>
      </c>
      <c r="AM85" s="49">
        <v>33401.93</v>
      </c>
      <c r="AN85" s="28">
        <f t="shared" si="27"/>
        <v>857863.2</v>
      </c>
      <c r="AO85" s="49">
        <v>682001.24</v>
      </c>
      <c r="AP85" s="49">
        <v>175861.96</v>
      </c>
      <c r="AQ85" s="28">
        <f t="shared" si="29"/>
        <v>1812204</v>
      </c>
      <c r="AR85" s="29">
        <f t="shared" si="31"/>
        <v>1602940.1099999999</v>
      </c>
      <c r="AS85" s="29">
        <f t="shared" si="32"/>
        <v>209263.88999999998</v>
      </c>
      <c r="AT85" s="48">
        <v>44748.583333333336</v>
      </c>
      <c r="AU85" s="30">
        <f t="shared" si="24"/>
        <v>3.500000209568741</v>
      </c>
      <c r="AV85" s="30">
        <f t="shared" si="25"/>
        <v>20.500000466274809</v>
      </c>
    </row>
    <row r="86" spans="1:48" s="8" customFormat="1" ht="55.5" customHeight="1" x14ac:dyDescent="0.25">
      <c r="A86" s="11">
        <v>81</v>
      </c>
      <c r="B86" s="104" t="s">
        <v>162</v>
      </c>
      <c r="C86" s="26" t="s">
        <v>128</v>
      </c>
      <c r="D86" s="133" t="s">
        <v>21</v>
      </c>
      <c r="E86" s="116" t="s">
        <v>163</v>
      </c>
      <c r="F86" s="135">
        <v>1978</v>
      </c>
      <c r="G86" s="71">
        <v>6</v>
      </c>
      <c r="H86" s="26" t="s">
        <v>47</v>
      </c>
      <c r="I86" s="26">
        <v>0</v>
      </c>
      <c r="J86" s="26" t="s">
        <v>45</v>
      </c>
      <c r="K86" s="26">
        <v>0</v>
      </c>
      <c r="L86" s="27">
        <v>68.28</v>
      </c>
      <c r="M86" s="26">
        <v>5</v>
      </c>
      <c r="N86" s="25" t="s">
        <v>130</v>
      </c>
      <c r="O86" s="26">
        <v>5</v>
      </c>
      <c r="P86" s="26" t="s">
        <v>43</v>
      </c>
      <c r="Q86" s="26">
        <v>3</v>
      </c>
      <c r="R86" s="26" t="s">
        <v>24</v>
      </c>
      <c r="S86" s="26">
        <v>0</v>
      </c>
      <c r="T86" s="26">
        <v>88</v>
      </c>
      <c r="U86" s="26">
        <v>3</v>
      </c>
      <c r="V86" s="26" t="s">
        <v>41</v>
      </c>
      <c r="W86" s="26">
        <v>10</v>
      </c>
      <c r="X86" s="27">
        <v>0</v>
      </c>
      <c r="Y86" s="27">
        <v>0</v>
      </c>
      <c r="Z86" s="27">
        <v>20.5</v>
      </c>
      <c r="AA86" s="27">
        <v>1</v>
      </c>
      <c r="AB86" s="27" t="s">
        <v>26</v>
      </c>
      <c r="AC86" s="27">
        <v>0</v>
      </c>
      <c r="AD86" s="33">
        <v>98.7</v>
      </c>
      <c r="AE86" s="26">
        <v>3</v>
      </c>
      <c r="AF86" s="27" t="s">
        <v>42</v>
      </c>
      <c r="AG86" s="32">
        <v>10</v>
      </c>
      <c r="AH86" s="27" t="s">
        <v>63</v>
      </c>
      <c r="AI86" s="26">
        <v>10</v>
      </c>
      <c r="AJ86" s="122">
        <f>SUM(G86+I86+K86+M86+O86+Q86+S86+U86+W86+Y86+AA86+AC86+AE86+AG86+AI86)</f>
        <v>56</v>
      </c>
      <c r="AK86" s="28">
        <f t="shared" si="30"/>
        <v>0</v>
      </c>
      <c r="AL86" s="49">
        <v>0</v>
      </c>
      <c r="AM86" s="49">
        <v>0</v>
      </c>
      <c r="AN86" s="28">
        <f t="shared" si="27"/>
        <v>3350632.8</v>
      </c>
      <c r="AO86" s="49">
        <v>2663753.08</v>
      </c>
      <c r="AP86" s="49">
        <v>686879.72</v>
      </c>
      <c r="AQ86" s="28">
        <f t="shared" si="29"/>
        <v>3350632.8</v>
      </c>
      <c r="AR86" s="29">
        <f t="shared" si="31"/>
        <v>2663753.08</v>
      </c>
      <c r="AS86" s="29">
        <f t="shared" si="32"/>
        <v>686879.72</v>
      </c>
      <c r="AT86" s="48">
        <v>44748.583333333336</v>
      </c>
      <c r="AU86" s="30" t="e">
        <f t="shared" si="24"/>
        <v>#DIV/0!</v>
      </c>
      <c r="AV86" s="30">
        <f t="shared" si="25"/>
        <v>20.499999880619566</v>
      </c>
    </row>
    <row r="87" spans="1:48" s="8" customFormat="1" ht="55.5" customHeight="1" x14ac:dyDescent="0.25">
      <c r="A87" s="11">
        <v>82</v>
      </c>
      <c r="B87" s="104" t="s">
        <v>164</v>
      </c>
      <c r="C87" s="26" t="s">
        <v>128</v>
      </c>
      <c r="D87" s="133" t="s">
        <v>21</v>
      </c>
      <c r="E87" s="116" t="s">
        <v>165</v>
      </c>
      <c r="F87" s="135">
        <v>1978</v>
      </c>
      <c r="G87" s="71">
        <v>6</v>
      </c>
      <c r="H87" s="26" t="s">
        <v>47</v>
      </c>
      <c r="I87" s="26">
        <v>0</v>
      </c>
      <c r="J87" s="26" t="s">
        <v>45</v>
      </c>
      <c r="K87" s="26">
        <v>0</v>
      </c>
      <c r="L87" s="27">
        <v>69.459999999999994</v>
      </c>
      <c r="M87" s="26">
        <v>5</v>
      </c>
      <c r="N87" s="25" t="s">
        <v>130</v>
      </c>
      <c r="O87" s="26">
        <v>5</v>
      </c>
      <c r="P87" s="26" t="s">
        <v>43</v>
      </c>
      <c r="Q87" s="26">
        <v>3</v>
      </c>
      <c r="R87" s="26" t="s">
        <v>24</v>
      </c>
      <c r="S87" s="26">
        <v>0</v>
      </c>
      <c r="T87" s="26">
        <v>58</v>
      </c>
      <c r="U87" s="26">
        <v>3</v>
      </c>
      <c r="V87" s="26" t="s">
        <v>41</v>
      </c>
      <c r="W87" s="26">
        <v>10</v>
      </c>
      <c r="X87" s="27">
        <v>0</v>
      </c>
      <c r="Y87" s="27">
        <v>0</v>
      </c>
      <c r="Z87" s="27">
        <v>20.5</v>
      </c>
      <c r="AA87" s="27">
        <v>1</v>
      </c>
      <c r="AB87" s="27" t="s">
        <v>26</v>
      </c>
      <c r="AC87" s="27">
        <v>0</v>
      </c>
      <c r="AD87" s="33">
        <v>98.7</v>
      </c>
      <c r="AE87" s="26">
        <v>3</v>
      </c>
      <c r="AF87" s="27" t="s">
        <v>42</v>
      </c>
      <c r="AG87" s="32">
        <v>10</v>
      </c>
      <c r="AH87" s="27" t="s">
        <v>63</v>
      </c>
      <c r="AI87" s="26">
        <v>10</v>
      </c>
      <c r="AJ87" s="122">
        <f>SUM(G87+I87+K87+M87+O87+Q87+S87+U87+W87+Y87+AA87+AC87+AE87+AG87+AI87)</f>
        <v>56</v>
      </c>
      <c r="AK87" s="28">
        <f t="shared" si="30"/>
        <v>0</v>
      </c>
      <c r="AL87" s="49">
        <v>0</v>
      </c>
      <c r="AM87" s="49">
        <v>0</v>
      </c>
      <c r="AN87" s="28">
        <f t="shared" si="27"/>
        <v>786055.2</v>
      </c>
      <c r="AO87" s="49">
        <v>624913.88</v>
      </c>
      <c r="AP87" s="49">
        <v>161141.32</v>
      </c>
      <c r="AQ87" s="28">
        <f t="shared" si="29"/>
        <v>786055.2</v>
      </c>
      <c r="AR87" s="29">
        <f t="shared" si="31"/>
        <v>624913.88</v>
      </c>
      <c r="AS87" s="29">
        <f t="shared" si="32"/>
        <v>161141.32</v>
      </c>
      <c r="AT87" s="48">
        <v>44748.583333333336</v>
      </c>
      <c r="AU87" s="30" t="e">
        <f t="shared" si="24"/>
        <v>#DIV/0!</v>
      </c>
      <c r="AV87" s="30">
        <f t="shared" si="25"/>
        <v>20.500000508870116</v>
      </c>
    </row>
    <row r="88" spans="1:48" s="8" customFormat="1" ht="55.5" customHeight="1" x14ac:dyDescent="0.25">
      <c r="A88" s="11">
        <v>83</v>
      </c>
      <c r="B88" s="102" t="s">
        <v>89</v>
      </c>
      <c r="C88" s="63" t="s">
        <v>82</v>
      </c>
      <c r="D88" s="63" t="s">
        <v>126</v>
      </c>
      <c r="E88" s="115" t="s">
        <v>275</v>
      </c>
      <c r="F88" s="136">
        <v>1978</v>
      </c>
      <c r="G88" s="63">
        <v>6</v>
      </c>
      <c r="H88" s="63" t="s">
        <v>47</v>
      </c>
      <c r="I88" s="63">
        <v>0</v>
      </c>
      <c r="J88" s="63" t="s">
        <v>45</v>
      </c>
      <c r="K88" s="63">
        <v>0</v>
      </c>
      <c r="L88" s="63">
        <v>80.400000000000006</v>
      </c>
      <c r="M88" s="63">
        <v>7</v>
      </c>
      <c r="N88" s="63" t="s">
        <v>78</v>
      </c>
      <c r="O88" s="63">
        <v>1</v>
      </c>
      <c r="P88" s="63" t="s">
        <v>43</v>
      </c>
      <c r="Q88" s="63">
        <v>3</v>
      </c>
      <c r="R88" s="63" t="s">
        <v>24</v>
      </c>
      <c r="S88" s="63">
        <v>0</v>
      </c>
      <c r="T88" s="63">
        <v>138</v>
      </c>
      <c r="U88" s="63">
        <v>4</v>
      </c>
      <c r="V88" s="63" t="s">
        <v>76</v>
      </c>
      <c r="W88" s="63">
        <v>10</v>
      </c>
      <c r="X88" s="63">
        <v>2.1</v>
      </c>
      <c r="Y88" s="63">
        <v>0</v>
      </c>
      <c r="Z88" s="63">
        <v>20.100000000000001</v>
      </c>
      <c r="AA88" s="63">
        <v>1</v>
      </c>
      <c r="AB88" s="63" t="s">
        <v>44</v>
      </c>
      <c r="AC88" s="63">
        <v>0</v>
      </c>
      <c r="AD88" s="63">
        <v>98</v>
      </c>
      <c r="AE88" s="63">
        <v>3</v>
      </c>
      <c r="AF88" s="63" t="s">
        <v>42</v>
      </c>
      <c r="AG88" s="63">
        <v>10</v>
      </c>
      <c r="AH88" s="63" t="s">
        <v>38</v>
      </c>
      <c r="AI88" s="63">
        <v>10</v>
      </c>
      <c r="AJ88" s="121">
        <f>G88+I88+K88+M88+O88+Q88+S88+U88+W88+Y88+AA88+AC88+AE88+AG88+AI88</f>
        <v>55</v>
      </c>
      <c r="AK88" s="64">
        <f t="shared" si="30"/>
        <v>1488848.4000000001</v>
      </c>
      <c r="AL88" s="65">
        <v>1457582.58</v>
      </c>
      <c r="AM88" s="65">
        <v>31265.82</v>
      </c>
      <c r="AN88" s="64">
        <f t="shared" si="27"/>
        <v>3206451.6</v>
      </c>
      <c r="AO88" s="65">
        <v>2561954.83</v>
      </c>
      <c r="AP88" s="65">
        <v>644496.77</v>
      </c>
      <c r="AQ88" s="64">
        <f t="shared" si="29"/>
        <v>4695300</v>
      </c>
      <c r="AR88" s="65">
        <f t="shared" si="31"/>
        <v>4019537.41</v>
      </c>
      <c r="AS88" s="65">
        <f t="shared" si="32"/>
        <v>675762.59</v>
      </c>
      <c r="AT88" s="66">
        <v>44750.704861111109</v>
      </c>
      <c r="AU88" s="67">
        <f t="shared" si="24"/>
        <v>2.1000002417976198</v>
      </c>
      <c r="AV88" s="67">
        <f t="shared" si="25"/>
        <v>20.099999950100603</v>
      </c>
    </row>
    <row r="89" spans="1:48" s="8" customFormat="1" ht="55.5" customHeight="1" x14ac:dyDescent="0.25">
      <c r="A89" s="11">
        <v>84</v>
      </c>
      <c r="B89" s="104" t="s">
        <v>174</v>
      </c>
      <c r="C89" s="26" t="s">
        <v>128</v>
      </c>
      <c r="D89" s="26" t="s">
        <v>158</v>
      </c>
      <c r="E89" s="116" t="s">
        <v>175</v>
      </c>
      <c r="F89" s="135">
        <v>1966</v>
      </c>
      <c r="G89" s="71">
        <v>6</v>
      </c>
      <c r="H89" s="26" t="s">
        <v>47</v>
      </c>
      <c r="I89" s="26">
        <v>0</v>
      </c>
      <c r="J89" s="26" t="s">
        <v>45</v>
      </c>
      <c r="K89" s="26">
        <v>0</v>
      </c>
      <c r="L89" s="27">
        <v>58.29</v>
      </c>
      <c r="M89" s="26">
        <v>0</v>
      </c>
      <c r="N89" s="25" t="s">
        <v>130</v>
      </c>
      <c r="O89" s="26">
        <v>5</v>
      </c>
      <c r="P89" s="26" t="s">
        <v>43</v>
      </c>
      <c r="Q89" s="26">
        <v>3</v>
      </c>
      <c r="R89" s="26" t="s">
        <v>24</v>
      </c>
      <c r="S89" s="26">
        <v>0</v>
      </c>
      <c r="T89" s="26">
        <v>96</v>
      </c>
      <c r="U89" s="26">
        <v>3</v>
      </c>
      <c r="V89" s="26" t="s">
        <v>41</v>
      </c>
      <c r="W89" s="26">
        <v>10</v>
      </c>
      <c r="X89" s="27">
        <v>3.5</v>
      </c>
      <c r="Y89" s="27">
        <v>3</v>
      </c>
      <c r="Z89" s="27">
        <v>20.5</v>
      </c>
      <c r="AA89" s="27">
        <v>1</v>
      </c>
      <c r="AB89" s="27" t="s">
        <v>26</v>
      </c>
      <c r="AC89" s="27">
        <v>0</v>
      </c>
      <c r="AD89" s="33">
        <v>97</v>
      </c>
      <c r="AE89" s="26">
        <v>3</v>
      </c>
      <c r="AF89" s="27" t="s">
        <v>42</v>
      </c>
      <c r="AG89" s="32">
        <v>10</v>
      </c>
      <c r="AH89" s="27" t="s">
        <v>63</v>
      </c>
      <c r="AI89" s="26">
        <v>10</v>
      </c>
      <c r="AJ89" s="122">
        <f>SUM(G89+I89+K89+M89+O89+Q89+S89+U89+W89+Y89+AA89+AC89+AE89+AG89+AI89)</f>
        <v>54</v>
      </c>
      <c r="AK89" s="28">
        <f t="shared" si="30"/>
        <v>859954.8</v>
      </c>
      <c r="AL89" s="49">
        <v>829856.38</v>
      </c>
      <c r="AM89" s="49">
        <v>30098.42</v>
      </c>
      <c r="AN89" s="28">
        <f t="shared" si="27"/>
        <v>800845.20000000007</v>
      </c>
      <c r="AO89" s="49">
        <v>636671.93000000005</v>
      </c>
      <c r="AP89" s="49">
        <v>164173.26999999999</v>
      </c>
      <c r="AQ89" s="28">
        <f t="shared" si="29"/>
        <v>1660800</v>
      </c>
      <c r="AR89" s="29">
        <f t="shared" si="31"/>
        <v>1466528.31</v>
      </c>
      <c r="AS89" s="29">
        <f t="shared" si="32"/>
        <v>194271.69</v>
      </c>
      <c r="AT89" s="48">
        <v>44750.583333333336</v>
      </c>
      <c r="AU89" s="30">
        <f t="shared" si="24"/>
        <v>3.5000002325703625</v>
      </c>
      <c r="AV89" s="30">
        <f t="shared" si="25"/>
        <v>20.500000499472304</v>
      </c>
    </row>
    <row r="90" spans="1:48" s="8" customFormat="1" ht="55.5" customHeight="1" x14ac:dyDescent="0.25">
      <c r="A90" s="11">
        <v>85</v>
      </c>
      <c r="B90" s="104" t="s">
        <v>176</v>
      </c>
      <c r="C90" s="26" t="s">
        <v>128</v>
      </c>
      <c r="D90" s="26" t="s">
        <v>158</v>
      </c>
      <c r="E90" s="116" t="s">
        <v>177</v>
      </c>
      <c r="F90" s="26">
        <v>1975</v>
      </c>
      <c r="G90" s="71">
        <v>6</v>
      </c>
      <c r="H90" s="26" t="s">
        <v>47</v>
      </c>
      <c r="I90" s="26">
        <v>0</v>
      </c>
      <c r="J90" s="26" t="s">
        <v>45</v>
      </c>
      <c r="K90" s="26">
        <v>0</v>
      </c>
      <c r="L90" s="27">
        <v>53.58</v>
      </c>
      <c r="M90" s="26">
        <v>0</v>
      </c>
      <c r="N90" s="25" t="s">
        <v>130</v>
      </c>
      <c r="O90" s="26">
        <v>5</v>
      </c>
      <c r="P90" s="26" t="s">
        <v>43</v>
      </c>
      <c r="Q90" s="26">
        <v>3</v>
      </c>
      <c r="R90" s="26" t="s">
        <v>24</v>
      </c>
      <c r="S90" s="26">
        <v>0</v>
      </c>
      <c r="T90" s="26">
        <v>88</v>
      </c>
      <c r="U90" s="26">
        <v>3</v>
      </c>
      <c r="V90" s="26" t="s">
        <v>41</v>
      </c>
      <c r="W90" s="26">
        <v>10</v>
      </c>
      <c r="X90" s="27">
        <v>3.5</v>
      </c>
      <c r="Y90" s="27">
        <v>3</v>
      </c>
      <c r="Z90" s="27">
        <v>20.5</v>
      </c>
      <c r="AA90" s="27">
        <v>1</v>
      </c>
      <c r="AB90" s="27" t="s">
        <v>26</v>
      </c>
      <c r="AC90" s="27">
        <v>0</v>
      </c>
      <c r="AD90" s="33">
        <v>97</v>
      </c>
      <c r="AE90" s="26">
        <v>3</v>
      </c>
      <c r="AF90" s="27" t="s">
        <v>42</v>
      </c>
      <c r="AG90" s="32">
        <v>10</v>
      </c>
      <c r="AH90" s="27" t="s">
        <v>63</v>
      </c>
      <c r="AI90" s="26">
        <v>10</v>
      </c>
      <c r="AJ90" s="122">
        <f>SUM(G90+I90+K90+M90+O90+Q90+S90+U90+W90+Y90+AA90+AC90+AE90+AG90+AI90)</f>
        <v>54</v>
      </c>
      <c r="AK90" s="28">
        <f t="shared" si="30"/>
        <v>122880</v>
      </c>
      <c r="AL90" s="49">
        <v>118579.2</v>
      </c>
      <c r="AM90" s="49">
        <v>4300.8</v>
      </c>
      <c r="AN90" s="28">
        <f t="shared" si="27"/>
        <v>649645.19999999995</v>
      </c>
      <c r="AO90" s="49">
        <v>516467.93</v>
      </c>
      <c r="AP90" s="49">
        <v>133177.26999999999</v>
      </c>
      <c r="AQ90" s="28">
        <f t="shared" si="29"/>
        <v>772525.2</v>
      </c>
      <c r="AR90" s="29">
        <f t="shared" si="31"/>
        <v>635047.13</v>
      </c>
      <c r="AS90" s="29">
        <f t="shared" si="32"/>
        <v>137478.06999999998</v>
      </c>
      <c r="AT90" s="48">
        <v>44750.583333333336</v>
      </c>
      <c r="AU90" s="30">
        <f t="shared" si="24"/>
        <v>3.5000000000000004</v>
      </c>
      <c r="AV90" s="30">
        <f t="shared" si="25"/>
        <v>20.500000615720705</v>
      </c>
    </row>
    <row r="91" spans="1:48" s="8" customFormat="1" ht="55.5" customHeight="1" x14ac:dyDescent="0.25">
      <c r="A91" s="11">
        <v>86</v>
      </c>
      <c r="B91" s="108" t="s">
        <v>68</v>
      </c>
      <c r="C91" s="74" t="s">
        <v>183</v>
      </c>
      <c r="D91" s="74" t="s">
        <v>69</v>
      </c>
      <c r="E91" s="117" t="s">
        <v>197</v>
      </c>
      <c r="F91" s="75">
        <v>1989</v>
      </c>
      <c r="G91" s="75">
        <v>5</v>
      </c>
      <c r="H91" s="74" t="s">
        <v>47</v>
      </c>
      <c r="I91" s="74">
        <v>0</v>
      </c>
      <c r="J91" s="75" t="s">
        <v>45</v>
      </c>
      <c r="K91" s="74">
        <v>0</v>
      </c>
      <c r="L91" s="75">
        <v>88.4</v>
      </c>
      <c r="M91" s="75">
        <v>7</v>
      </c>
      <c r="N91" s="74" t="s">
        <v>32</v>
      </c>
      <c r="O91" s="75">
        <v>4</v>
      </c>
      <c r="P91" s="75" t="s">
        <v>43</v>
      </c>
      <c r="Q91" s="75">
        <v>3</v>
      </c>
      <c r="R91" s="74" t="s">
        <v>24</v>
      </c>
      <c r="S91" s="74">
        <v>0</v>
      </c>
      <c r="T91" s="75">
        <v>180</v>
      </c>
      <c r="U91" s="75">
        <v>5</v>
      </c>
      <c r="V91" s="74" t="s">
        <v>41</v>
      </c>
      <c r="W91" s="74">
        <v>0</v>
      </c>
      <c r="X91" s="75">
        <v>5.0999999999999996</v>
      </c>
      <c r="Y91" s="75">
        <v>5</v>
      </c>
      <c r="Z91" s="75">
        <v>20.100000000000001</v>
      </c>
      <c r="AA91" s="75">
        <v>1</v>
      </c>
      <c r="AB91" s="76" t="s">
        <v>66</v>
      </c>
      <c r="AC91" s="76">
        <v>0</v>
      </c>
      <c r="AD91" s="75">
        <v>99.1</v>
      </c>
      <c r="AE91" s="75">
        <v>3</v>
      </c>
      <c r="AF91" s="76" t="s">
        <v>42</v>
      </c>
      <c r="AG91" s="75">
        <v>10</v>
      </c>
      <c r="AH91" s="76" t="s">
        <v>38</v>
      </c>
      <c r="AI91" s="74">
        <v>10</v>
      </c>
      <c r="AJ91" s="129">
        <f>G91+I91+K91+M91+O91+Q91+S91+U91+W91+Y91+AA91+AC91+AE91+AG91+AI91</f>
        <v>53</v>
      </c>
      <c r="AK91" s="87">
        <f t="shared" si="30"/>
        <v>3900796.8000000003</v>
      </c>
      <c r="AL91" s="84">
        <v>3701856.16</v>
      </c>
      <c r="AM91" s="84">
        <v>198940.64</v>
      </c>
      <c r="AN91" s="87">
        <f t="shared" si="27"/>
        <v>3545422.8</v>
      </c>
      <c r="AO91" s="88">
        <v>2832792.82</v>
      </c>
      <c r="AP91" s="89">
        <v>712629.98</v>
      </c>
      <c r="AQ91" s="87">
        <f t="shared" si="29"/>
        <v>7446219.5999999996</v>
      </c>
      <c r="AR91" s="84">
        <f t="shared" si="31"/>
        <v>6534648.9800000004</v>
      </c>
      <c r="AS91" s="84">
        <f t="shared" si="32"/>
        <v>911570.62</v>
      </c>
      <c r="AT91" s="82">
        <v>44381.666666666664</v>
      </c>
      <c r="AU91" s="79">
        <f t="shared" si="24"/>
        <v>5.1000000820345219</v>
      </c>
      <c r="AV91" s="79">
        <f t="shared" si="25"/>
        <v>20.099999921024931</v>
      </c>
    </row>
    <row r="92" spans="1:48" s="8" customFormat="1" ht="55.5" customHeight="1" x14ac:dyDescent="0.25">
      <c r="A92" s="11">
        <v>87</v>
      </c>
      <c r="B92" s="108" t="s">
        <v>71</v>
      </c>
      <c r="C92" s="74" t="s">
        <v>183</v>
      </c>
      <c r="D92" s="74" t="s">
        <v>21</v>
      </c>
      <c r="E92" s="76" t="s">
        <v>198</v>
      </c>
      <c r="F92" s="74">
        <v>1989</v>
      </c>
      <c r="G92" s="74">
        <v>5</v>
      </c>
      <c r="H92" s="74" t="s">
        <v>47</v>
      </c>
      <c r="I92" s="74">
        <v>0</v>
      </c>
      <c r="J92" s="75" t="s">
        <v>45</v>
      </c>
      <c r="K92" s="74">
        <v>0</v>
      </c>
      <c r="L92" s="76">
        <v>68.7</v>
      </c>
      <c r="M92" s="74">
        <v>5</v>
      </c>
      <c r="N92" s="74" t="s">
        <v>32</v>
      </c>
      <c r="O92" s="75">
        <v>5</v>
      </c>
      <c r="P92" s="75" t="s">
        <v>43</v>
      </c>
      <c r="Q92" s="75">
        <v>3</v>
      </c>
      <c r="R92" s="74" t="s">
        <v>24</v>
      </c>
      <c r="S92" s="74">
        <v>0</v>
      </c>
      <c r="T92" s="74">
        <v>458</v>
      </c>
      <c r="U92" s="74">
        <v>7</v>
      </c>
      <c r="V92" s="74" t="s">
        <v>41</v>
      </c>
      <c r="W92" s="74">
        <v>0</v>
      </c>
      <c r="X92" s="75">
        <v>3.5</v>
      </c>
      <c r="Y92" s="75">
        <v>3</v>
      </c>
      <c r="Z92" s="75">
        <v>20.5</v>
      </c>
      <c r="AA92" s="75">
        <v>1</v>
      </c>
      <c r="AB92" s="76" t="s">
        <v>66</v>
      </c>
      <c r="AC92" s="76">
        <v>0</v>
      </c>
      <c r="AD92" s="76">
        <v>104.08</v>
      </c>
      <c r="AE92" s="74">
        <v>3</v>
      </c>
      <c r="AF92" s="76" t="s">
        <v>42</v>
      </c>
      <c r="AG92" s="75">
        <v>10</v>
      </c>
      <c r="AH92" s="76" t="s">
        <v>38</v>
      </c>
      <c r="AI92" s="74">
        <v>10</v>
      </c>
      <c r="AJ92" s="129">
        <f>G92+I92+K92+M92+O92+Q92+S92+U92+W92+Y92+AA92+AC92+AE92+AG92+AI92</f>
        <v>52</v>
      </c>
      <c r="AK92" s="87">
        <f t="shared" si="30"/>
        <v>2228168.4</v>
      </c>
      <c r="AL92" s="84">
        <v>2150182.5099999998</v>
      </c>
      <c r="AM92" s="84">
        <v>77985.89</v>
      </c>
      <c r="AN92" s="87">
        <f t="shared" si="27"/>
        <v>8795613.5999999996</v>
      </c>
      <c r="AO92" s="88">
        <v>6992512.8099999996</v>
      </c>
      <c r="AP92" s="89">
        <v>1803100.79</v>
      </c>
      <c r="AQ92" s="87">
        <f t="shared" si="29"/>
        <v>11023782</v>
      </c>
      <c r="AR92" s="84">
        <f t="shared" si="31"/>
        <v>9142695.3200000003</v>
      </c>
      <c r="AS92" s="84">
        <f t="shared" si="32"/>
        <v>1881086.68</v>
      </c>
      <c r="AT92" s="82">
        <v>44743.681250000001</v>
      </c>
      <c r="AU92" s="79">
        <f t="shared" si="24"/>
        <v>3.4999998204803555</v>
      </c>
      <c r="AV92" s="79">
        <f t="shared" si="25"/>
        <v>20.500000022738607</v>
      </c>
    </row>
    <row r="93" spans="1:48" ht="150" x14ac:dyDescent="0.2">
      <c r="A93" s="11">
        <v>88</v>
      </c>
      <c r="B93" s="104" t="s">
        <v>178</v>
      </c>
      <c r="C93" s="26" t="s">
        <v>128</v>
      </c>
      <c r="D93" s="26" t="s">
        <v>125</v>
      </c>
      <c r="E93" s="116" t="s">
        <v>179</v>
      </c>
      <c r="F93" s="26">
        <v>1978</v>
      </c>
      <c r="G93" s="71">
        <v>6</v>
      </c>
      <c r="H93" s="26" t="s">
        <v>47</v>
      </c>
      <c r="I93" s="26">
        <v>0</v>
      </c>
      <c r="J93" s="26" t="s">
        <v>45</v>
      </c>
      <c r="K93" s="26">
        <v>0</v>
      </c>
      <c r="L93" s="27">
        <v>59</v>
      </c>
      <c r="M93" s="26">
        <v>0</v>
      </c>
      <c r="N93" s="25" t="s">
        <v>130</v>
      </c>
      <c r="O93" s="26">
        <v>5</v>
      </c>
      <c r="P93" s="26" t="s">
        <v>43</v>
      </c>
      <c r="Q93" s="26">
        <v>3</v>
      </c>
      <c r="R93" s="26" t="s">
        <v>24</v>
      </c>
      <c r="S93" s="26">
        <v>0</v>
      </c>
      <c r="T93" s="26">
        <v>88</v>
      </c>
      <c r="U93" s="26">
        <v>3</v>
      </c>
      <c r="V93" s="26" t="s">
        <v>41</v>
      </c>
      <c r="W93" s="26">
        <v>10</v>
      </c>
      <c r="X93" s="27">
        <v>2</v>
      </c>
      <c r="Y93" s="27">
        <v>0</v>
      </c>
      <c r="Z93" s="27">
        <v>20</v>
      </c>
      <c r="AA93" s="27">
        <v>0</v>
      </c>
      <c r="AB93" s="27" t="s">
        <v>26</v>
      </c>
      <c r="AC93" s="27">
        <v>0</v>
      </c>
      <c r="AD93" s="33">
        <v>95.57</v>
      </c>
      <c r="AE93" s="26">
        <v>2</v>
      </c>
      <c r="AF93" s="27" t="s">
        <v>42</v>
      </c>
      <c r="AG93" s="32">
        <v>10</v>
      </c>
      <c r="AH93" s="27" t="s">
        <v>63</v>
      </c>
      <c r="AI93" s="26">
        <v>10</v>
      </c>
      <c r="AJ93" s="122">
        <f>SUM(G93+I93+K93+M93+O93+Q93+S93+U93+W93+Y93+AA93+AC93+AE93+AG93+AI93)</f>
        <v>49</v>
      </c>
      <c r="AK93" s="28">
        <f t="shared" si="30"/>
        <v>1317613.2</v>
      </c>
      <c r="AL93" s="49">
        <v>1291260.94</v>
      </c>
      <c r="AM93" s="49">
        <v>26352.26</v>
      </c>
      <c r="AN93" s="28">
        <f t="shared" si="27"/>
        <v>3207966</v>
      </c>
      <c r="AO93" s="49">
        <v>2566372.7999999998</v>
      </c>
      <c r="AP93" s="49">
        <v>641593.19999999995</v>
      </c>
      <c r="AQ93" s="28">
        <f t="shared" si="29"/>
        <v>4525579.2</v>
      </c>
      <c r="AR93" s="29">
        <f t="shared" si="31"/>
        <v>3857633.7399999998</v>
      </c>
      <c r="AS93" s="29">
        <f t="shared" si="32"/>
        <v>667945.46</v>
      </c>
      <c r="AT93" s="48">
        <v>44753.375</v>
      </c>
      <c r="AU93" s="30">
        <f t="shared" si="24"/>
        <v>1.9999996964207707</v>
      </c>
      <c r="AV93" s="30">
        <f t="shared" si="25"/>
        <v>20</v>
      </c>
    </row>
    <row r="94" spans="1:48" ht="150" x14ac:dyDescent="0.2">
      <c r="A94" s="11">
        <v>89</v>
      </c>
      <c r="B94" s="108" t="s">
        <v>199</v>
      </c>
      <c r="C94" s="74" t="s">
        <v>183</v>
      </c>
      <c r="D94" s="74" t="s">
        <v>72</v>
      </c>
      <c r="E94" s="76" t="s">
        <v>200</v>
      </c>
      <c r="F94" s="74">
        <v>1996</v>
      </c>
      <c r="G94" s="74">
        <v>5</v>
      </c>
      <c r="H94" s="74" t="s">
        <v>47</v>
      </c>
      <c r="I94" s="74">
        <v>0</v>
      </c>
      <c r="J94" s="75" t="s">
        <v>45</v>
      </c>
      <c r="K94" s="74">
        <v>0</v>
      </c>
      <c r="L94" s="76">
        <v>67.239999999999995</v>
      </c>
      <c r="M94" s="74">
        <v>5</v>
      </c>
      <c r="N94" s="74" t="s">
        <v>32</v>
      </c>
      <c r="O94" s="74">
        <v>5</v>
      </c>
      <c r="P94" s="75" t="s">
        <v>66</v>
      </c>
      <c r="Q94" s="75">
        <v>0</v>
      </c>
      <c r="R94" s="74" t="s">
        <v>23</v>
      </c>
      <c r="S94" s="74">
        <v>3</v>
      </c>
      <c r="T94" s="74">
        <v>230</v>
      </c>
      <c r="U94" s="74">
        <v>7</v>
      </c>
      <c r="V94" s="74" t="s">
        <v>41</v>
      </c>
      <c r="W94" s="74">
        <v>0</v>
      </c>
      <c r="X94" s="76">
        <v>5</v>
      </c>
      <c r="Y94" s="76">
        <v>3</v>
      </c>
      <c r="Z94" s="76" t="s">
        <v>66</v>
      </c>
      <c r="AA94" s="76">
        <v>0</v>
      </c>
      <c r="AB94" s="76" t="s">
        <v>66</v>
      </c>
      <c r="AC94" s="76">
        <v>0</v>
      </c>
      <c r="AD94" s="76">
        <v>91</v>
      </c>
      <c r="AE94" s="74">
        <v>0</v>
      </c>
      <c r="AF94" s="76" t="s">
        <v>42</v>
      </c>
      <c r="AG94" s="75">
        <v>10</v>
      </c>
      <c r="AH94" s="76" t="s">
        <v>38</v>
      </c>
      <c r="AI94" s="74">
        <v>10</v>
      </c>
      <c r="AJ94" s="129">
        <f>G94+I94+K94+M94+O94+Q94+S94+U94+W94+Y94+AA94+AC94+AE94+AG94+AI94</f>
        <v>48</v>
      </c>
      <c r="AK94" s="87">
        <f t="shared" si="30"/>
        <v>3026604</v>
      </c>
      <c r="AL94" s="84">
        <v>2875273.8</v>
      </c>
      <c r="AM94" s="84">
        <v>151330.20000000001</v>
      </c>
      <c r="AN94" s="87">
        <f t="shared" si="27"/>
        <v>0</v>
      </c>
      <c r="AO94" s="88">
        <v>0</v>
      </c>
      <c r="AP94" s="89">
        <v>0</v>
      </c>
      <c r="AQ94" s="87">
        <f t="shared" si="29"/>
        <v>3026604</v>
      </c>
      <c r="AR94" s="84">
        <f t="shared" si="31"/>
        <v>2875273.8</v>
      </c>
      <c r="AS94" s="84">
        <f t="shared" si="32"/>
        <v>151330.20000000001</v>
      </c>
      <c r="AT94" s="82">
        <v>44378.696527777778</v>
      </c>
      <c r="AU94" s="79">
        <f t="shared" si="24"/>
        <v>5</v>
      </c>
      <c r="AV94" s="79" t="e">
        <f t="shared" si="25"/>
        <v>#DIV/0!</v>
      </c>
    </row>
    <row r="95" spans="1:48" ht="150" x14ac:dyDescent="0.2">
      <c r="A95" s="11">
        <v>90</v>
      </c>
      <c r="B95" s="108" t="s">
        <v>73</v>
      </c>
      <c r="C95" s="74" t="s">
        <v>183</v>
      </c>
      <c r="D95" s="74" t="s">
        <v>21</v>
      </c>
      <c r="E95" s="76" t="s">
        <v>201</v>
      </c>
      <c r="F95" s="74">
        <v>1963</v>
      </c>
      <c r="G95" s="74">
        <v>6</v>
      </c>
      <c r="H95" s="74" t="s">
        <v>47</v>
      </c>
      <c r="I95" s="75">
        <v>0</v>
      </c>
      <c r="J95" s="75" t="s">
        <v>45</v>
      </c>
      <c r="K95" s="74">
        <v>0</v>
      </c>
      <c r="L95" s="76">
        <v>68.97</v>
      </c>
      <c r="M95" s="74">
        <v>5</v>
      </c>
      <c r="N95" s="74" t="s">
        <v>32</v>
      </c>
      <c r="O95" s="74">
        <v>3</v>
      </c>
      <c r="P95" s="75" t="s">
        <v>43</v>
      </c>
      <c r="Q95" s="75">
        <v>3</v>
      </c>
      <c r="R95" s="74" t="s">
        <v>24</v>
      </c>
      <c r="S95" s="74">
        <v>0</v>
      </c>
      <c r="T95" s="74">
        <v>56</v>
      </c>
      <c r="U95" s="74">
        <v>3</v>
      </c>
      <c r="V95" s="74" t="s">
        <v>41</v>
      </c>
      <c r="W95" s="74">
        <v>0</v>
      </c>
      <c r="X95" s="75">
        <v>3.5</v>
      </c>
      <c r="Y95" s="75">
        <v>3</v>
      </c>
      <c r="Z95" s="75">
        <v>20.5</v>
      </c>
      <c r="AA95" s="75">
        <v>1</v>
      </c>
      <c r="AB95" s="76" t="s">
        <v>66</v>
      </c>
      <c r="AC95" s="76">
        <v>0</v>
      </c>
      <c r="AD95" s="76">
        <v>103.39</v>
      </c>
      <c r="AE95" s="74">
        <v>3</v>
      </c>
      <c r="AF95" s="76" t="s">
        <v>42</v>
      </c>
      <c r="AG95" s="75">
        <v>10</v>
      </c>
      <c r="AH95" s="76" t="s">
        <v>38</v>
      </c>
      <c r="AI95" s="74">
        <v>10</v>
      </c>
      <c r="AJ95" s="129">
        <f>G95+I95+K95+M95+O95+Q95+S95+U95+W95+Y95+AA95+AC95+AE95+AG95+AI95</f>
        <v>47</v>
      </c>
      <c r="AK95" s="87">
        <f t="shared" si="30"/>
        <v>1057106.4000000001</v>
      </c>
      <c r="AL95" s="84">
        <v>1020107.68</v>
      </c>
      <c r="AM95" s="84">
        <v>36998.720000000001</v>
      </c>
      <c r="AN95" s="87">
        <f t="shared" si="27"/>
        <v>2897866.8</v>
      </c>
      <c r="AO95" s="88">
        <v>2303804.11</v>
      </c>
      <c r="AP95" s="89">
        <v>594062.68999999994</v>
      </c>
      <c r="AQ95" s="87">
        <f t="shared" si="29"/>
        <v>3954973.2</v>
      </c>
      <c r="AR95" s="84">
        <f t="shared" si="31"/>
        <v>3323911.79</v>
      </c>
      <c r="AS95" s="84">
        <f t="shared" si="32"/>
        <v>631061.40999999992</v>
      </c>
      <c r="AT95" s="82">
        <v>44743.677083333336</v>
      </c>
      <c r="AU95" s="79">
        <f t="shared" si="24"/>
        <v>3.4999996216085716</v>
      </c>
      <c r="AV95" s="79">
        <f t="shared" si="25"/>
        <v>20.499999861967432</v>
      </c>
    </row>
    <row r="96" spans="1:48" ht="150" x14ac:dyDescent="0.2">
      <c r="A96" s="11">
        <v>91</v>
      </c>
      <c r="B96" s="104" t="s">
        <v>180</v>
      </c>
      <c r="C96" s="26" t="s">
        <v>128</v>
      </c>
      <c r="D96" s="26" t="s">
        <v>125</v>
      </c>
      <c r="E96" s="116" t="s">
        <v>181</v>
      </c>
      <c r="F96" s="26">
        <v>1959</v>
      </c>
      <c r="G96" s="71">
        <v>6</v>
      </c>
      <c r="H96" s="26" t="s">
        <v>47</v>
      </c>
      <c r="I96" s="26">
        <v>0</v>
      </c>
      <c r="J96" s="26" t="s">
        <v>45</v>
      </c>
      <c r="K96" s="26">
        <v>0</v>
      </c>
      <c r="L96" s="27">
        <v>58.27</v>
      </c>
      <c r="M96" s="26">
        <v>0</v>
      </c>
      <c r="N96" s="25" t="s">
        <v>130</v>
      </c>
      <c r="O96" s="26">
        <v>5</v>
      </c>
      <c r="P96" s="26" t="s">
        <v>43</v>
      </c>
      <c r="Q96" s="26">
        <v>3</v>
      </c>
      <c r="R96" s="26" t="s">
        <v>24</v>
      </c>
      <c r="S96" s="26">
        <v>0</v>
      </c>
      <c r="T96" s="26">
        <v>89</v>
      </c>
      <c r="U96" s="26">
        <v>3</v>
      </c>
      <c r="V96" s="26" t="s">
        <v>41</v>
      </c>
      <c r="W96" s="26">
        <v>10</v>
      </c>
      <c r="X96" s="27">
        <v>2</v>
      </c>
      <c r="Y96" s="27">
        <v>0</v>
      </c>
      <c r="Z96" s="27">
        <v>20</v>
      </c>
      <c r="AA96" s="27">
        <v>0</v>
      </c>
      <c r="AB96" s="27" t="s">
        <v>26</v>
      </c>
      <c r="AC96" s="27">
        <v>0</v>
      </c>
      <c r="AD96" s="33">
        <v>88.8</v>
      </c>
      <c r="AE96" s="26">
        <v>0</v>
      </c>
      <c r="AF96" s="27" t="s">
        <v>42</v>
      </c>
      <c r="AG96" s="32">
        <v>10</v>
      </c>
      <c r="AH96" s="27" t="s">
        <v>63</v>
      </c>
      <c r="AI96" s="26">
        <v>10</v>
      </c>
      <c r="AJ96" s="122">
        <f>SUM(G96+I96+K96+M96+O96+Q96+S96+U96+W96+Y96+AA96+AC96+AE96+AG96+AI96)</f>
        <v>47</v>
      </c>
      <c r="AK96" s="28">
        <f t="shared" si="30"/>
        <v>0</v>
      </c>
      <c r="AL96" s="49">
        <v>0</v>
      </c>
      <c r="AM96" s="49">
        <v>0</v>
      </c>
      <c r="AN96" s="28">
        <f t="shared" ref="AN96:AN127" si="33">AO96+AP96</f>
        <v>2264570.4</v>
      </c>
      <c r="AO96" s="49">
        <v>1811656.32</v>
      </c>
      <c r="AP96" s="49">
        <v>452914.08</v>
      </c>
      <c r="AQ96" s="28">
        <f t="shared" si="29"/>
        <v>2264570.4</v>
      </c>
      <c r="AR96" s="29">
        <f t="shared" si="31"/>
        <v>1811656.32</v>
      </c>
      <c r="AS96" s="29">
        <f t="shared" si="32"/>
        <v>452914.08</v>
      </c>
      <c r="AT96" s="48">
        <v>44753.375</v>
      </c>
      <c r="AU96" s="30" t="e">
        <f t="shared" si="24"/>
        <v>#DIV/0!</v>
      </c>
      <c r="AV96" s="30">
        <f t="shared" si="25"/>
        <v>20</v>
      </c>
    </row>
    <row r="97" spans="1:48" ht="150" x14ac:dyDescent="0.2">
      <c r="A97" s="11">
        <v>92</v>
      </c>
      <c r="B97" s="108" t="s">
        <v>202</v>
      </c>
      <c r="C97" s="74" t="s">
        <v>183</v>
      </c>
      <c r="D97" s="74" t="s">
        <v>203</v>
      </c>
      <c r="E97" s="76" t="s">
        <v>204</v>
      </c>
      <c r="F97" s="74">
        <v>1983</v>
      </c>
      <c r="G97" s="74">
        <v>6</v>
      </c>
      <c r="H97" s="74" t="s">
        <v>47</v>
      </c>
      <c r="I97" s="74">
        <v>0</v>
      </c>
      <c r="J97" s="75" t="s">
        <v>45</v>
      </c>
      <c r="K97" s="74">
        <v>0</v>
      </c>
      <c r="L97" s="76">
        <v>80.17</v>
      </c>
      <c r="M97" s="74">
        <v>7</v>
      </c>
      <c r="N97" s="74" t="s">
        <v>32</v>
      </c>
      <c r="O97" s="74">
        <v>5</v>
      </c>
      <c r="P97" s="75" t="s">
        <v>43</v>
      </c>
      <c r="Q97" s="75">
        <v>3</v>
      </c>
      <c r="R97" s="74" t="s">
        <v>24</v>
      </c>
      <c r="S97" s="74">
        <v>0</v>
      </c>
      <c r="T97" s="74">
        <v>142</v>
      </c>
      <c r="U97" s="74">
        <v>4</v>
      </c>
      <c r="V97" s="74" t="s">
        <v>41</v>
      </c>
      <c r="W97" s="74">
        <v>0</v>
      </c>
      <c r="X97" s="76">
        <v>3</v>
      </c>
      <c r="Y97" s="76">
        <v>0</v>
      </c>
      <c r="Z97" s="76">
        <v>20</v>
      </c>
      <c r="AA97" s="76">
        <v>0</v>
      </c>
      <c r="AB97" s="76" t="s">
        <v>22</v>
      </c>
      <c r="AC97" s="76">
        <v>0</v>
      </c>
      <c r="AD97" s="76">
        <v>76.2</v>
      </c>
      <c r="AE97" s="74">
        <v>0</v>
      </c>
      <c r="AF97" s="76" t="s">
        <v>42</v>
      </c>
      <c r="AG97" s="75">
        <v>10</v>
      </c>
      <c r="AH97" s="76" t="s">
        <v>38</v>
      </c>
      <c r="AI97" s="74">
        <v>10</v>
      </c>
      <c r="AJ97" s="129">
        <f t="shared" ref="AJ97:AJ103" si="34">G97+I97+K97+M97+O97+Q97+S97+U97+W97+Y97+AA97+AC97+AE97+AG97+AI97</f>
        <v>45</v>
      </c>
      <c r="AK97" s="87">
        <f t="shared" si="30"/>
        <v>2133447.6</v>
      </c>
      <c r="AL97" s="84">
        <v>2069444.17</v>
      </c>
      <c r="AM97" s="84">
        <v>64003.43</v>
      </c>
      <c r="AN97" s="87">
        <f t="shared" si="33"/>
        <v>1953543.6</v>
      </c>
      <c r="AO97" s="88">
        <v>1562834.8800000001</v>
      </c>
      <c r="AP97" s="89">
        <v>390708.72</v>
      </c>
      <c r="AQ97" s="87">
        <f t="shared" si="29"/>
        <v>4086991.2</v>
      </c>
      <c r="AR97" s="84">
        <f t="shared" si="31"/>
        <v>3632279.05</v>
      </c>
      <c r="AS97" s="84">
        <f t="shared" si="32"/>
        <v>454712.14999999997</v>
      </c>
      <c r="AT97" s="82">
        <v>44378.703472222223</v>
      </c>
      <c r="AU97" s="79">
        <f t="shared" si="24"/>
        <v>3.0000000937449789</v>
      </c>
      <c r="AV97" s="79">
        <f t="shared" si="25"/>
        <v>20</v>
      </c>
    </row>
    <row r="98" spans="1:48" ht="150" x14ac:dyDescent="0.2">
      <c r="A98" s="11">
        <v>93</v>
      </c>
      <c r="B98" s="108" t="s">
        <v>74</v>
      </c>
      <c r="C98" s="74" t="s">
        <v>183</v>
      </c>
      <c r="D98" s="74" t="s">
        <v>72</v>
      </c>
      <c r="E98" s="76" t="s">
        <v>205</v>
      </c>
      <c r="F98" s="74">
        <v>2000</v>
      </c>
      <c r="G98" s="74">
        <v>3</v>
      </c>
      <c r="H98" s="74" t="s">
        <v>47</v>
      </c>
      <c r="I98" s="74">
        <v>0</v>
      </c>
      <c r="J98" s="75" t="s">
        <v>45</v>
      </c>
      <c r="K98" s="74">
        <v>0</v>
      </c>
      <c r="L98" s="76">
        <v>67.39</v>
      </c>
      <c r="M98" s="74">
        <v>5</v>
      </c>
      <c r="N98" s="74" t="s">
        <v>32</v>
      </c>
      <c r="O98" s="74">
        <v>5</v>
      </c>
      <c r="P98" s="75" t="s">
        <v>66</v>
      </c>
      <c r="Q98" s="75">
        <v>0</v>
      </c>
      <c r="R98" s="74" t="s">
        <v>23</v>
      </c>
      <c r="S98" s="74">
        <v>3</v>
      </c>
      <c r="T98" s="74">
        <v>108</v>
      </c>
      <c r="U98" s="74">
        <v>4</v>
      </c>
      <c r="V98" s="74" t="s">
        <v>41</v>
      </c>
      <c r="W98" s="74">
        <v>0</v>
      </c>
      <c r="X98" s="76">
        <v>5</v>
      </c>
      <c r="Y98" s="76">
        <v>3</v>
      </c>
      <c r="Z98" s="76" t="s">
        <v>66</v>
      </c>
      <c r="AA98" s="76">
        <v>0</v>
      </c>
      <c r="AB98" s="76" t="s">
        <v>66</v>
      </c>
      <c r="AC98" s="76">
        <v>0</v>
      </c>
      <c r="AD98" s="76">
        <v>91</v>
      </c>
      <c r="AE98" s="74">
        <v>0</v>
      </c>
      <c r="AF98" s="76" t="s">
        <v>42</v>
      </c>
      <c r="AG98" s="75">
        <v>10</v>
      </c>
      <c r="AH98" s="76" t="s">
        <v>38</v>
      </c>
      <c r="AI98" s="74">
        <v>10</v>
      </c>
      <c r="AJ98" s="129">
        <f t="shared" si="34"/>
        <v>43</v>
      </c>
      <c r="AK98" s="87">
        <f t="shared" si="30"/>
        <v>1402233.6</v>
      </c>
      <c r="AL98" s="84">
        <v>1332121.9200000002</v>
      </c>
      <c r="AM98" s="84">
        <v>70111.679999999993</v>
      </c>
      <c r="AN98" s="87">
        <f t="shared" si="33"/>
        <v>0</v>
      </c>
      <c r="AO98" s="88">
        <v>0</v>
      </c>
      <c r="AP98" s="89">
        <v>0</v>
      </c>
      <c r="AQ98" s="87">
        <f t="shared" si="29"/>
        <v>1402233.6</v>
      </c>
      <c r="AR98" s="84">
        <f t="shared" si="31"/>
        <v>1332121.9200000002</v>
      </c>
      <c r="AS98" s="84">
        <f t="shared" si="32"/>
        <v>70111.679999999993</v>
      </c>
      <c r="AT98" s="82">
        <v>44378.695138888892</v>
      </c>
      <c r="AU98" s="79">
        <f t="shared" si="24"/>
        <v>4.9999999999999991</v>
      </c>
      <c r="AV98" s="79" t="e">
        <f t="shared" si="25"/>
        <v>#DIV/0!</v>
      </c>
    </row>
    <row r="99" spans="1:48" ht="150" x14ac:dyDescent="0.2">
      <c r="A99" s="11">
        <v>94</v>
      </c>
      <c r="B99" s="108" t="s">
        <v>206</v>
      </c>
      <c r="C99" s="74" t="s">
        <v>183</v>
      </c>
      <c r="D99" s="74" t="s">
        <v>203</v>
      </c>
      <c r="E99" s="76" t="s">
        <v>207</v>
      </c>
      <c r="F99" s="74">
        <v>1975</v>
      </c>
      <c r="G99" s="74">
        <v>6</v>
      </c>
      <c r="H99" s="74" t="s">
        <v>47</v>
      </c>
      <c r="I99" s="74">
        <v>0</v>
      </c>
      <c r="J99" s="75" t="s">
        <v>45</v>
      </c>
      <c r="K99" s="74">
        <v>0</v>
      </c>
      <c r="L99" s="76">
        <v>67</v>
      </c>
      <c r="M99" s="74">
        <v>5</v>
      </c>
      <c r="N99" s="74" t="s">
        <v>32</v>
      </c>
      <c r="O99" s="74">
        <v>5</v>
      </c>
      <c r="P99" s="75" t="s">
        <v>43</v>
      </c>
      <c r="Q99" s="75">
        <v>3</v>
      </c>
      <c r="R99" s="74" t="s">
        <v>24</v>
      </c>
      <c r="S99" s="74">
        <v>0</v>
      </c>
      <c r="T99" s="74">
        <v>144</v>
      </c>
      <c r="U99" s="74">
        <v>4</v>
      </c>
      <c r="V99" s="74" t="s">
        <v>41</v>
      </c>
      <c r="W99" s="74">
        <v>0</v>
      </c>
      <c r="X99" s="76">
        <v>0</v>
      </c>
      <c r="Y99" s="76">
        <v>0</v>
      </c>
      <c r="Z99" s="76">
        <v>20</v>
      </c>
      <c r="AA99" s="76">
        <v>0</v>
      </c>
      <c r="AB99" s="76" t="s">
        <v>22</v>
      </c>
      <c r="AC99" s="76">
        <v>0</v>
      </c>
      <c r="AD99" s="76">
        <v>71.3</v>
      </c>
      <c r="AE99" s="74">
        <v>0</v>
      </c>
      <c r="AF99" s="76" t="s">
        <v>42</v>
      </c>
      <c r="AG99" s="75">
        <v>10</v>
      </c>
      <c r="AH99" s="76" t="s">
        <v>38</v>
      </c>
      <c r="AI99" s="74">
        <v>10</v>
      </c>
      <c r="AJ99" s="129">
        <f t="shared" si="34"/>
        <v>43</v>
      </c>
      <c r="AK99" s="81">
        <f t="shared" si="30"/>
        <v>0</v>
      </c>
      <c r="AL99" s="84">
        <v>0</v>
      </c>
      <c r="AM99" s="74">
        <v>0</v>
      </c>
      <c r="AN99" s="87">
        <f t="shared" si="33"/>
        <v>2398169.6</v>
      </c>
      <c r="AO99" s="91">
        <v>1918535.6800000002</v>
      </c>
      <c r="AP99" s="89">
        <v>479633.91999999998</v>
      </c>
      <c r="AQ99" s="87">
        <f t="shared" si="29"/>
        <v>2398169.6</v>
      </c>
      <c r="AR99" s="84">
        <f t="shared" si="31"/>
        <v>1918535.6800000002</v>
      </c>
      <c r="AS99" s="84">
        <f t="shared" si="32"/>
        <v>479633.91999999998</v>
      </c>
      <c r="AT99" s="82">
        <v>44378.699305555558</v>
      </c>
      <c r="AU99" s="79" t="e">
        <f t="shared" si="24"/>
        <v>#DIV/0!</v>
      </c>
      <c r="AV99" s="79">
        <f t="shared" si="25"/>
        <v>20</v>
      </c>
    </row>
    <row r="100" spans="1:48" ht="112.5" x14ac:dyDescent="0.2">
      <c r="A100" s="11">
        <v>95</v>
      </c>
      <c r="B100" s="50" t="s">
        <v>59</v>
      </c>
      <c r="C100" s="17" t="s">
        <v>102</v>
      </c>
      <c r="D100" s="10" t="s">
        <v>21</v>
      </c>
      <c r="E100" s="18" t="s">
        <v>283</v>
      </c>
      <c r="F100" s="23">
        <v>1975</v>
      </c>
      <c r="G100" s="23">
        <v>6</v>
      </c>
      <c r="H100" s="17" t="s">
        <v>47</v>
      </c>
      <c r="I100" s="17">
        <v>0</v>
      </c>
      <c r="J100" s="10" t="s">
        <v>48</v>
      </c>
      <c r="K100" s="17">
        <v>5</v>
      </c>
      <c r="L100" s="23">
        <v>77.25</v>
      </c>
      <c r="M100" s="23">
        <v>6</v>
      </c>
      <c r="N100" s="17" t="s">
        <v>58</v>
      </c>
      <c r="O100" s="17">
        <v>2</v>
      </c>
      <c r="P100" s="17" t="s">
        <v>43</v>
      </c>
      <c r="Q100" s="17">
        <v>3</v>
      </c>
      <c r="R100" s="17" t="s">
        <v>24</v>
      </c>
      <c r="S100" s="17">
        <v>0</v>
      </c>
      <c r="T100" s="23">
        <v>145</v>
      </c>
      <c r="U100" s="23">
        <v>4</v>
      </c>
      <c r="V100" s="17" t="s">
        <v>41</v>
      </c>
      <c r="W100" s="17">
        <v>10</v>
      </c>
      <c r="X100" s="23">
        <v>3.5</v>
      </c>
      <c r="Y100" s="23">
        <v>3</v>
      </c>
      <c r="Z100" s="23">
        <v>20.5</v>
      </c>
      <c r="AA100" s="23">
        <v>1</v>
      </c>
      <c r="AB100" s="19" t="s">
        <v>26</v>
      </c>
      <c r="AC100" s="19">
        <v>0</v>
      </c>
      <c r="AD100" s="23">
        <v>99.2</v>
      </c>
      <c r="AE100" s="17">
        <v>3</v>
      </c>
      <c r="AF100" s="19" t="s">
        <v>42</v>
      </c>
      <c r="AG100" s="19">
        <v>0</v>
      </c>
      <c r="AH100" s="31" t="s">
        <v>38</v>
      </c>
      <c r="AI100" s="17">
        <v>0</v>
      </c>
      <c r="AJ100" s="123">
        <f t="shared" si="34"/>
        <v>43</v>
      </c>
      <c r="AK100" s="20">
        <f t="shared" si="30"/>
        <v>1616276.4</v>
      </c>
      <c r="AL100" s="21">
        <v>1559706.73</v>
      </c>
      <c r="AM100" s="21">
        <v>56569.67</v>
      </c>
      <c r="AN100" s="20">
        <f t="shared" si="33"/>
        <v>538405.19999999995</v>
      </c>
      <c r="AO100" s="20">
        <v>428032.13</v>
      </c>
      <c r="AP100" s="24">
        <v>110373.07</v>
      </c>
      <c r="AQ100" s="20">
        <f t="shared" si="29"/>
        <v>2154681.5999999996</v>
      </c>
      <c r="AR100" s="21">
        <f t="shared" si="31"/>
        <v>1987738.8599999999</v>
      </c>
      <c r="AS100" s="21">
        <f t="shared" si="32"/>
        <v>166942.74</v>
      </c>
      <c r="AT100" s="22">
        <v>44741.645833333336</v>
      </c>
      <c r="AU100" s="7">
        <v>3.5</v>
      </c>
      <c r="AV100" s="7">
        <v>20.5</v>
      </c>
    </row>
    <row r="101" spans="1:48" ht="112.5" x14ac:dyDescent="0.2">
      <c r="A101" s="11">
        <v>96</v>
      </c>
      <c r="B101" s="166" t="s">
        <v>284</v>
      </c>
      <c r="C101" s="51" t="s">
        <v>102</v>
      </c>
      <c r="D101" s="167" t="s">
        <v>21</v>
      </c>
      <c r="E101" s="168" t="s">
        <v>285</v>
      </c>
      <c r="F101" s="165">
        <v>1985</v>
      </c>
      <c r="G101" s="165">
        <v>6</v>
      </c>
      <c r="H101" s="51" t="s">
        <v>47</v>
      </c>
      <c r="I101" s="51">
        <v>0</v>
      </c>
      <c r="J101" s="167" t="s">
        <v>48</v>
      </c>
      <c r="K101" s="51">
        <v>5</v>
      </c>
      <c r="L101" s="165">
        <v>70.760000000000005</v>
      </c>
      <c r="M101" s="165">
        <v>6</v>
      </c>
      <c r="N101" s="51" t="s">
        <v>58</v>
      </c>
      <c r="O101" s="51">
        <v>2</v>
      </c>
      <c r="P101" s="51" t="s">
        <v>43</v>
      </c>
      <c r="Q101" s="51">
        <v>3</v>
      </c>
      <c r="R101" s="51" t="s">
        <v>24</v>
      </c>
      <c r="S101" s="51">
        <v>0</v>
      </c>
      <c r="T101" s="165">
        <v>56</v>
      </c>
      <c r="U101" s="165">
        <v>3</v>
      </c>
      <c r="V101" s="51" t="s">
        <v>41</v>
      </c>
      <c r="W101" s="51">
        <v>10</v>
      </c>
      <c r="X101" s="165">
        <v>3.5</v>
      </c>
      <c r="Y101" s="165">
        <v>3</v>
      </c>
      <c r="Z101" s="165">
        <v>20.5</v>
      </c>
      <c r="AA101" s="165">
        <v>1</v>
      </c>
      <c r="AB101" s="169" t="s">
        <v>26</v>
      </c>
      <c r="AC101" s="169">
        <v>0</v>
      </c>
      <c r="AD101" s="165">
        <v>99.5</v>
      </c>
      <c r="AE101" s="51">
        <v>3</v>
      </c>
      <c r="AF101" s="169" t="s">
        <v>42</v>
      </c>
      <c r="AG101" s="169">
        <v>0</v>
      </c>
      <c r="AH101" s="170" t="s">
        <v>38</v>
      </c>
      <c r="AI101" s="51">
        <v>0</v>
      </c>
      <c r="AJ101" s="171">
        <f t="shared" si="34"/>
        <v>42</v>
      </c>
      <c r="AK101" s="163">
        <f t="shared" si="30"/>
        <v>1999501.2</v>
      </c>
      <c r="AL101" s="172">
        <v>1929518.66</v>
      </c>
      <c r="AM101" s="172">
        <v>69982.539999999994</v>
      </c>
      <c r="AN101" s="163">
        <f t="shared" si="33"/>
        <v>66874.8</v>
      </c>
      <c r="AO101" s="163">
        <v>53165.47</v>
      </c>
      <c r="AP101" s="172">
        <v>13709.33</v>
      </c>
      <c r="AQ101" s="163">
        <f t="shared" si="29"/>
        <v>2066376</v>
      </c>
      <c r="AR101" s="164">
        <f t="shared" si="31"/>
        <v>1982684.13</v>
      </c>
      <c r="AS101" s="164">
        <f t="shared" si="32"/>
        <v>83691.87</v>
      </c>
      <c r="AT101" s="173">
        <v>44741.645833333336</v>
      </c>
      <c r="AU101" s="174">
        <v>3.5</v>
      </c>
      <c r="AV101" s="174">
        <v>20.5</v>
      </c>
    </row>
    <row r="102" spans="1:48" s="4" customFormat="1" ht="150" x14ac:dyDescent="0.2">
      <c r="A102" s="11">
        <v>97</v>
      </c>
      <c r="B102" s="102" t="s">
        <v>90</v>
      </c>
      <c r="C102" s="63" t="s">
        <v>82</v>
      </c>
      <c r="D102" s="63" t="s">
        <v>91</v>
      </c>
      <c r="E102" s="115" t="s">
        <v>276</v>
      </c>
      <c r="F102" s="63">
        <v>2005</v>
      </c>
      <c r="G102" s="63">
        <v>3</v>
      </c>
      <c r="H102" s="63" t="s">
        <v>47</v>
      </c>
      <c r="I102" s="63">
        <v>0</v>
      </c>
      <c r="J102" s="63" t="s">
        <v>45</v>
      </c>
      <c r="K102" s="63">
        <v>0</v>
      </c>
      <c r="L102" s="63">
        <v>55.02</v>
      </c>
      <c r="M102" s="63">
        <v>0</v>
      </c>
      <c r="N102" s="63" t="s">
        <v>78</v>
      </c>
      <c r="O102" s="63">
        <v>1</v>
      </c>
      <c r="P102" s="63" t="s">
        <v>43</v>
      </c>
      <c r="Q102" s="63">
        <v>0</v>
      </c>
      <c r="R102" s="63" t="s">
        <v>23</v>
      </c>
      <c r="S102" s="63">
        <v>3</v>
      </c>
      <c r="T102" s="63">
        <v>180</v>
      </c>
      <c r="U102" s="63">
        <v>5</v>
      </c>
      <c r="V102" s="63" t="s">
        <v>76</v>
      </c>
      <c r="W102" s="63">
        <v>10</v>
      </c>
      <c r="X102" s="63">
        <v>2</v>
      </c>
      <c r="Y102" s="63">
        <v>0</v>
      </c>
      <c r="Z102" s="68">
        <v>20</v>
      </c>
      <c r="AA102" s="63">
        <v>0</v>
      </c>
      <c r="AB102" s="63" t="s">
        <v>44</v>
      </c>
      <c r="AC102" s="63">
        <v>0</v>
      </c>
      <c r="AD102" s="63">
        <v>93.8</v>
      </c>
      <c r="AE102" s="63">
        <v>0</v>
      </c>
      <c r="AF102" s="63" t="s">
        <v>42</v>
      </c>
      <c r="AG102" s="63">
        <v>10</v>
      </c>
      <c r="AH102" s="63" t="s">
        <v>38</v>
      </c>
      <c r="AI102" s="63">
        <v>10</v>
      </c>
      <c r="AJ102" s="121">
        <f t="shared" si="34"/>
        <v>42</v>
      </c>
      <c r="AK102" s="145">
        <f t="shared" ref="AK102:AK133" si="35">AL102+AM102</f>
        <v>3306072</v>
      </c>
      <c r="AL102" s="65">
        <v>3239950.56</v>
      </c>
      <c r="AM102" s="65">
        <v>66121.440000000002</v>
      </c>
      <c r="AN102" s="145">
        <f t="shared" si="33"/>
        <v>2159385.6000000001</v>
      </c>
      <c r="AO102" s="65">
        <v>1727508.48</v>
      </c>
      <c r="AP102" s="65">
        <v>431877.12</v>
      </c>
      <c r="AQ102" s="145">
        <f t="shared" si="29"/>
        <v>5465457.5999999996</v>
      </c>
      <c r="AR102" s="147">
        <f t="shared" si="31"/>
        <v>4967459.04</v>
      </c>
      <c r="AS102" s="147">
        <f t="shared" si="32"/>
        <v>497998.56</v>
      </c>
      <c r="AT102" s="66">
        <v>44749.416666666664</v>
      </c>
      <c r="AU102" s="67">
        <f>AM102/AK102*100</f>
        <v>2</v>
      </c>
      <c r="AV102" s="67">
        <f>AP102/AN102*100</f>
        <v>20</v>
      </c>
    </row>
    <row r="103" spans="1:48" s="4" customFormat="1" ht="150" x14ac:dyDescent="0.2">
      <c r="A103" s="11">
        <v>98</v>
      </c>
      <c r="B103" s="108" t="s">
        <v>208</v>
      </c>
      <c r="C103" s="74" t="s">
        <v>183</v>
      </c>
      <c r="D103" s="74" t="s">
        <v>209</v>
      </c>
      <c r="E103" s="118" t="s">
        <v>210</v>
      </c>
      <c r="F103" s="80">
        <v>2003</v>
      </c>
      <c r="G103" s="80">
        <v>3</v>
      </c>
      <c r="H103" s="74" t="s">
        <v>47</v>
      </c>
      <c r="I103" s="80">
        <v>0</v>
      </c>
      <c r="J103" s="75" t="s">
        <v>45</v>
      </c>
      <c r="K103" s="80">
        <v>0</v>
      </c>
      <c r="L103" s="80">
        <v>67.77</v>
      </c>
      <c r="M103" s="80">
        <v>5</v>
      </c>
      <c r="N103" s="74" t="s">
        <v>32</v>
      </c>
      <c r="O103" s="74">
        <v>5</v>
      </c>
      <c r="P103" s="80" t="s">
        <v>22</v>
      </c>
      <c r="Q103" s="74">
        <v>0</v>
      </c>
      <c r="R103" s="74" t="s">
        <v>23</v>
      </c>
      <c r="S103" s="74">
        <v>3</v>
      </c>
      <c r="T103" s="74">
        <v>200</v>
      </c>
      <c r="U103" s="74">
        <v>5</v>
      </c>
      <c r="V103" s="74" t="s">
        <v>41</v>
      </c>
      <c r="W103" s="74">
        <v>0</v>
      </c>
      <c r="X103" s="74" t="s">
        <v>22</v>
      </c>
      <c r="Y103" s="74">
        <v>0</v>
      </c>
      <c r="Z103" s="74">
        <v>20</v>
      </c>
      <c r="AA103" s="74">
        <v>0</v>
      </c>
      <c r="AB103" s="74" t="s">
        <v>22</v>
      </c>
      <c r="AC103" s="74">
        <v>0</v>
      </c>
      <c r="AD103" s="74">
        <v>80</v>
      </c>
      <c r="AE103" s="74">
        <v>0</v>
      </c>
      <c r="AF103" s="76" t="s">
        <v>42</v>
      </c>
      <c r="AG103" s="74">
        <v>10</v>
      </c>
      <c r="AH103" s="76" t="s">
        <v>38</v>
      </c>
      <c r="AI103" s="74">
        <v>10</v>
      </c>
      <c r="AJ103" s="129">
        <f t="shared" si="34"/>
        <v>41</v>
      </c>
      <c r="AK103" s="77">
        <f t="shared" si="35"/>
        <v>0</v>
      </c>
      <c r="AL103" s="78">
        <v>0</v>
      </c>
      <c r="AM103" s="78">
        <v>0</v>
      </c>
      <c r="AN103" s="86">
        <f t="shared" si="33"/>
        <v>4819514.4000000004</v>
      </c>
      <c r="AO103" s="162">
        <v>3855611.5200000005</v>
      </c>
      <c r="AP103" s="90">
        <v>963902.88</v>
      </c>
      <c r="AQ103" s="86">
        <f t="shared" si="29"/>
        <v>4819514.4000000004</v>
      </c>
      <c r="AR103" s="83">
        <f t="shared" si="31"/>
        <v>3855611.5200000005</v>
      </c>
      <c r="AS103" s="85">
        <f t="shared" si="32"/>
        <v>963902.88</v>
      </c>
      <c r="AT103" s="82">
        <v>44743.692361111112</v>
      </c>
      <c r="AU103" s="79" t="e">
        <f>AM103/AK103*100</f>
        <v>#DIV/0!</v>
      </c>
      <c r="AV103" s="79">
        <f>AP103/AN103*100</f>
        <v>20</v>
      </c>
    </row>
    <row r="104" spans="1:48" ht="32.25" customHeight="1" x14ac:dyDescent="0.2">
      <c r="AK104" s="100">
        <f t="shared" ref="AK104" si="36">SUM(AK6:AK103)</f>
        <v>243367617.66999999</v>
      </c>
      <c r="AL104" s="100">
        <f t="shared" ref="AL104" si="37">SUM(AL6:AL103)</f>
        <v>233919151.68000004</v>
      </c>
      <c r="AM104" s="100">
        <f t="shared" ref="AM104:AN104" si="38">SUM(AM6:AM103)</f>
        <v>9448465.9899999984</v>
      </c>
      <c r="AN104" s="100">
        <f t="shared" si="38"/>
        <v>167334590.72</v>
      </c>
      <c r="AO104" s="100">
        <f t="shared" ref="AO104" si="39">SUM(AO6:AO103)</f>
        <v>130860337.13999999</v>
      </c>
      <c r="AP104" s="100">
        <f t="shared" ref="AP104" si="40">SUM(AP6:AP103)</f>
        <v>36474253.579999998</v>
      </c>
      <c r="AQ104" s="100">
        <f>SUM(AQ6:AQ103)</f>
        <v>410702208.39000005</v>
      </c>
      <c r="AR104" s="100">
        <f t="shared" ref="AR104:AS104" si="41">SUM(AR6:AR103)</f>
        <v>364779488.82000011</v>
      </c>
      <c r="AS104" s="100">
        <f t="shared" si="41"/>
        <v>45922719.57</v>
      </c>
    </row>
  </sheetData>
  <autoFilter ref="A5:AV104">
    <sortState ref="A6:AV104">
      <sortCondition descending="1" ref="AJ5:AJ104"/>
    </sortState>
  </autoFilter>
  <sortState ref="A7:AV103">
    <sortCondition descending="1" ref="AJ7:AJ103"/>
    <sortCondition ref="AT7:AT103"/>
  </sortState>
  <mergeCells count="43">
    <mergeCell ref="A1:AV1"/>
    <mergeCell ref="AU3:AU4"/>
    <mergeCell ref="AV3:AV4"/>
    <mergeCell ref="AJ3:AJ4"/>
    <mergeCell ref="AK3:AM3"/>
    <mergeCell ref="AN3:AP3"/>
    <mergeCell ref="AQ3:AS3"/>
    <mergeCell ref="AT3:AT4"/>
    <mergeCell ref="AE3:AE4"/>
    <mergeCell ref="AF3:AF4"/>
    <mergeCell ref="AG3:AG4"/>
    <mergeCell ref="AH3:AH4"/>
    <mergeCell ref="AI3:AI4"/>
    <mergeCell ref="Z3:Z4"/>
    <mergeCell ref="AA3:AA4"/>
    <mergeCell ref="AB3:AB4"/>
    <mergeCell ref="AC3:AC4"/>
    <mergeCell ref="AD3:AD4"/>
    <mergeCell ref="U3:U4"/>
    <mergeCell ref="V3:V4"/>
    <mergeCell ref="W3:W4"/>
    <mergeCell ref="X3:X4"/>
    <mergeCell ref="Y3:Y4"/>
    <mergeCell ref="P3:P4"/>
    <mergeCell ref="Q3:Q4"/>
    <mergeCell ref="R3:R4"/>
    <mergeCell ref="S3:S4"/>
    <mergeCell ref="T3:T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ageMargins left="0.70866141732283472" right="0.70866141732283472" top="0.74803149606299213" bottom="0.74803149606299213" header="0.31496062992125984" footer="0.31496062992125984"/>
  <pageSetup paperSize="9" scale="1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7" sqref="C17"/>
    </sheetView>
  </sheetViews>
  <sheetFormatPr defaultRowHeight="12.75" x14ac:dyDescent="0.2"/>
  <cols>
    <col min="2" max="2" width="27.7109375" customWidth="1"/>
    <col min="3" max="3" width="24" customWidth="1"/>
    <col min="4" max="4" width="25.140625" customWidth="1"/>
  </cols>
  <sheetData>
    <row r="1" spans="1:4" ht="104.25" customHeight="1" x14ac:dyDescent="0.2">
      <c r="A1" s="197" t="s">
        <v>287</v>
      </c>
      <c r="B1" s="198"/>
      <c r="C1" s="198"/>
      <c r="D1" s="198"/>
    </row>
    <row r="2" spans="1:4" x14ac:dyDescent="0.2">
      <c r="A2" s="199" t="s">
        <v>0</v>
      </c>
      <c r="B2" s="201" t="s">
        <v>1</v>
      </c>
      <c r="C2" s="201" t="s">
        <v>2</v>
      </c>
      <c r="D2" s="201" t="s">
        <v>3</v>
      </c>
    </row>
    <row r="3" spans="1:4" ht="55.5" customHeight="1" x14ac:dyDescent="0.2">
      <c r="A3" s="200"/>
      <c r="B3" s="202"/>
      <c r="C3" s="202"/>
      <c r="D3" s="202"/>
    </row>
    <row r="4" spans="1:4" ht="55.5" customHeight="1" x14ac:dyDescent="0.2">
      <c r="A4" s="11">
        <v>1</v>
      </c>
      <c r="B4" s="15" t="s">
        <v>195</v>
      </c>
      <c r="C4" s="13" t="s">
        <v>183</v>
      </c>
      <c r="D4" s="13" t="s">
        <v>21</v>
      </c>
    </row>
    <row r="5" spans="1:4" ht="55.5" customHeight="1" x14ac:dyDescent="0.2">
      <c r="A5" s="11">
        <v>2</v>
      </c>
      <c r="B5" s="15" t="s">
        <v>85</v>
      </c>
      <c r="C5" s="11" t="s">
        <v>82</v>
      </c>
      <c r="D5" s="12" t="s">
        <v>21</v>
      </c>
    </row>
    <row r="6" spans="1:4" ht="55.5" customHeight="1" x14ac:dyDescent="0.2">
      <c r="A6" s="11">
        <v>3</v>
      </c>
      <c r="B6" s="15" t="s">
        <v>247</v>
      </c>
      <c r="C6" s="11" t="s">
        <v>221</v>
      </c>
      <c r="D6" s="12" t="s">
        <v>21</v>
      </c>
    </row>
    <row r="7" spans="1:4" ht="55.5" customHeight="1" x14ac:dyDescent="0.2">
      <c r="A7" s="11">
        <v>4</v>
      </c>
      <c r="B7" s="15" t="s">
        <v>248</v>
      </c>
      <c r="C7" s="12" t="s">
        <v>221</v>
      </c>
      <c r="D7" s="12" t="s">
        <v>21</v>
      </c>
    </row>
    <row r="8" spans="1:4" ht="55.5" customHeight="1" x14ac:dyDescent="0.2">
      <c r="A8" s="11">
        <v>5</v>
      </c>
      <c r="B8" s="15" t="s">
        <v>51</v>
      </c>
      <c r="C8" s="12" t="s">
        <v>102</v>
      </c>
      <c r="D8" s="12" t="s">
        <v>21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opLeftCell="A13" zoomScale="70" zoomScaleNormal="70" workbookViewId="0">
      <selection activeCell="A19" sqref="A19:A32"/>
    </sheetView>
  </sheetViews>
  <sheetFormatPr defaultRowHeight="12.75" x14ac:dyDescent="0.2"/>
  <cols>
    <col min="2" max="3" width="26.85546875" customWidth="1"/>
    <col min="4" max="4" width="27.7109375" customWidth="1"/>
  </cols>
  <sheetData>
    <row r="1" spans="1:4" ht="47.25" customHeight="1" x14ac:dyDescent="0.2">
      <c r="A1" s="203" t="s">
        <v>289</v>
      </c>
      <c r="B1" s="203"/>
      <c r="C1" s="203"/>
      <c r="D1" s="203"/>
    </row>
    <row r="2" spans="1:4" ht="30.75" customHeight="1" x14ac:dyDescent="0.2">
      <c r="A2" s="60" t="s">
        <v>0</v>
      </c>
      <c r="B2" s="59" t="s">
        <v>1</v>
      </c>
      <c r="C2" s="59" t="s">
        <v>2</v>
      </c>
      <c r="D2" s="59" t="s">
        <v>3</v>
      </c>
    </row>
    <row r="3" spans="1:4" ht="15.75" x14ac:dyDescent="0.2">
      <c r="A3" s="9">
        <v>1</v>
      </c>
      <c r="B3" s="9">
        <v>2</v>
      </c>
      <c r="C3" s="9">
        <v>3</v>
      </c>
      <c r="D3" s="9">
        <v>4</v>
      </c>
    </row>
    <row r="4" spans="1:4" ht="35.25" customHeight="1" x14ac:dyDescent="0.2">
      <c r="A4" s="11">
        <v>1</v>
      </c>
      <c r="B4" s="14" t="s">
        <v>92</v>
      </c>
      <c r="C4" s="12" t="s">
        <v>93</v>
      </c>
      <c r="D4" s="12" t="s">
        <v>29</v>
      </c>
    </row>
    <row r="5" spans="1:4" ht="35.25" customHeight="1" x14ac:dyDescent="0.2">
      <c r="A5" s="11">
        <v>2</v>
      </c>
      <c r="B5" s="15" t="s">
        <v>46</v>
      </c>
      <c r="C5" s="13" t="s">
        <v>93</v>
      </c>
      <c r="D5" s="13" t="s">
        <v>29</v>
      </c>
    </row>
    <row r="6" spans="1:4" ht="35.25" customHeight="1" x14ac:dyDescent="0.2">
      <c r="A6" s="11">
        <v>3</v>
      </c>
      <c r="B6" s="14" t="s">
        <v>127</v>
      </c>
      <c r="C6" s="12" t="s">
        <v>128</v>
      </c>
      <c r="D6" s="12" t="s">
        <v>286</v>
      </c>
    </row>
    <row r="7" spans="1:4" ht="35.25" customHeight="1" x14ac:dyDescent="0.2">
      <c r="A7" s="11">
        <v>4</v>
      </c>
      <c r="B7" s="14" t="s">
        <v>33</v>
      </c>
      <c r="C7" s="12" t="s">
        <v>82</v>
      </c>
      <c r="D7" s="12" t="s">
        <v>21</v>
      </c>
    </row>
    <row r="8" spans="1:4" ht="44.25" customHeight="1" x14ac:dyDescent="0.2">
      <c r="A8" s="11">
        <v>5</v>
      </c>
      <c r="B8" s="14" t="s">
        <v>224</v>
      </c>
      <c r="C8" s="12" t="s">
        <v>221</v>
      </c>
      <c r="D8" s="12" t="s">
        <v>21</v>
      </c>
    </row>
    <row r="9" spans="1:4" ht="35.25" customHeight="1" x14ac:dyDescent="0.2">
      <c r="A9" s="11">
        <v>6</v>
      </c>
      <c r="B9" s="14" t="s">
        <v>220</v>
      </c>
      <c r="C9" s="12" t="s">
        <v>221</v>
      </c>
      <c r="D9" s="12" t="s">
        <v>222</v>
      </c>
    </row>
    <row r="10" spans="1:4" ht="35.25" customHeight="1" x14ac:dyDescent="0.2">
      <c r="A10" s="11">
        <v>7</v>
      </c>
      <c r="B10" s="14" t="s">
        <v>50</v>
      </c>
      <c r="C10" s="12" t="s">
        <v>102</v>
      </c>
      <c r="D10" s="13" t="s">
        <v>103</v>
      </c>
    </row>
    <row r="11" spans="1:4" ht="35.25" customHeight="1" x14ac:dyDescent="0.2">
      <c r="A11" s="11">
        <v>8</v>
      </c>
      <c r="B11" s="15" t="s">
        <v>56</v>
      </c>
      <c r="C11" s="12" t="s">
        <v>221</v>
      </c>
      <c r="D11" s="12" t="s">
        <v>222</v>
      </c>
    </row>
    <row r="12" spans="1:4" ht="35.25" customHeight="1" x14ac:dyDescent="0.2">
      <c r="A12" s="11">
        <v>9</v>
      </c>
      <c r="B12" s="15" t="s">
        <v>182</v>
      </c>
      <c r="C12" s="12" t="s">
        <v>183</v>
      </c>
      <c r="D12" s="12" t="s">
        <v>184</v>
      </c>
    </row>
    <row r="13" spans="1:4" ht="35.25" customHeight="1" x14ac:dyDescent="0.2">
      <c r="A13" s="11">
        <v>10</v>
      </c>
      <c r="B13" s="15" t="s">
        <v>188</v>
      </c>
      <c r="C13" s="13" t="s">
        <v>183</v>
      </c>
      <c r="D13" s="13" t="s">
        <v>70</v>
      </c>
    </row>
    <row r="14" spans="1:4" ht="35.25" customHeight="1" x14ac:dyDescent="0.2">
      <c r="A14" s="11">
        <v>11</v>
      </c>
      <c r="B14" s="16" t="s">
        <v>186</v>
      </c>
      <c r="C14" s="12" t="s">
        <v>183</v>
      </c>
      <c r="D14" s="54" t="s">
        <v>21</v>
      </c>
    </row>
    <row r="15" spans="1:4" ht="35.25" customHeight="1" x14ac:dyDescent="0.2">
      <c r="A15" s="11">
        <v>12</v>
      </c>
      <c r="B15" s="14" t="s">
        <v>213</v>
      </c>
      <c r="C15" s="12" t="s">
        <v>280</v>
      </c>
      <c r="D15" s="12" t="s">
        <v>214</v>
      </c>
    </row>
    <row r="16" spans="1:4" ht="43.5" customHeight="1" x14ac:dyDescent="0.2">
      <c r="A16" s="11">
        <v>13</v>
      </c>
      <c r="B16" s="14" t="s">
        <v>190</v>
      </c>
      <c r="C16" s="12" t="s">
        <v>183</v>
      </c>
      <c r="D16" s="12" t="s">
        <v>67</v>
      </c>
    </row>
    <row r="17" spans="1:4" ht="35.25" customHeight="1" x14ac:dyDescent="0.2">
      <c r="A17" s="11">
        <v>14</v>
      </c>
      <c r="B17" s="15" t="s">
        <v>133</v>
      </c>
      <c r="C17" s="13" t="s">
        <v>128</v>
      </c>
      <c r="D17" s="13" t="s">
        <v>21</v>
      </c>
    </row>
    <row r="18" spans="1:4" ht="35.25" customHeight="1" x14ac:dyDescent="0.2">
      <c r="A18" s="11">
        <v>15</v>
      </c>
      <c r="B18" s="15" t="s">
        <v>288</v>
      </c>
      <c r="C18" s="13" t="s">
        <v>280</v>
      </c>
      <c r="D18" s="13" t="s">
        <v>211</v>
      </c>
    </row>
    <row r="19" spans="1:4" ht="58.5" customHeight="1" x14ac:dyDescent="0.2">
      <c r="A19" s="11">
        <v>16</v>
      </c>
      <c r="B19" s="16" t="s">
        <v>131</v>
      </c>
      <c r="C19" s="12" t="s">
        <v>128</v>
      </c>
      <c r="D19" s="54" t="s">
        <v>126</v>
      </c>
    </row>
    <row r="20" spans="1:4" ht="35.25" customHeight="1" x14ac:dyDescent="0.2">
      <c r="A20" s="11">
        <v>17</v>
      </c>
      <c r="B20" s="14" t="s">
        <v>192</v>
      </c>
      <c r="C20" s="12" t="s">
        <v>183</v>
      </c>
      <c r="D20" s="12" t="s">
        <v>193</v>
      </c>
    </row>
    <row r="21" spans="1:4" ht="35.25" customHeight="1" x14ac:dyDescent="0.2">
      <c r="A21" s="11">
        <v>18</v>
      </c>
      <c r="B21" s="14" t="s">
        <v>61</v>
      </c>
      <c r="C21" s="12" t="s">
        <v>128</v>
      </c>
      <c r="D21" s="13" t="s">
        <v>21</v>
      </c>
    </row>
    <row r="22" spans="1:4" ht="35.25" customHeight="1" x14ac:dyDescent="0.2">
      <c r="A22" s="11">
        <v>19</v>
      </c>
      <c r="B22" s="14" t="s">
        <v>136</v>
      </c>
      <c r="C22" s="12" t="s">
        <v>128</v>
      </c>
      <c r="D22" s="12" t="s">
        <v>21</v>
      </c>
    </row>
    <row r="23" spans="1:4" ht="58.5" customHeight="1" x14ac:dyDescent="0.2">
      <c r="A23" s="11">
        <v>20</v>
      </c>
      <c r="B23" s="15" t="s">
        <v>79</v>
      </c>
      <c r="C23" s="13" t="s">
        <v>82</v>
      </c>
      <c r="D23" s="13" t="s">
        <v>126</v>
      </c>
    </row>
    <row r="24" spans="1:4" ht="35.25" customHeight="1" x14ac:dyDescent="0.2">
      <c r="A24" s="11">
        <v>21</v>
      </c>
      <c r="B24" s="15" t="s">
        <v>97</v>
      </c>
      <c r="C24" s="13" t="s">
        <v>93</v>
      </c>
      <c r="D24" s="13" t="s">
        <v>31</v>
      </c>
    </row>
    <row r="25" spans="1:4" ht="35.25" customHeight="1" x14ac:dyDescent="0.2">
      <c r="A25" s="11">
        <v>22</v>
      </c>
      <c r="B25" s="16" t="s">
        <v>216</v>
      </c>
      <c r="C25" s="12" t="s">
        <v>280</v>
      </c>
      <c r="D25" s="12" t="s">
        <v>31</v>
      </c>
    </row>
    <row r="26" spans="1:4" ht="35.25" customHeight="1" x14ac:dyDescent="0.2">
      <c r="A26" s="11">
        <v>23</v>
      </c>
      <c r="B26" s="16" t="s">
        <v>80</v>
      </c>
      <c r="C26" s="12" t="s">
        <v>82</v>
      </c>
      <c r="D26" s="12" t="s">
        <v>21</v>
      </c>
    </row>
    <row r="27" spans="1:4" ht="35.25" customHeight="1" x14ac:dyDescent="0.2">
      <c r="A27" s="11">
        <v>24</v>
      </c>
      <c r="B27" s="55" t="s">
        <v>106</v>
      </c>
      <c r="C27" s="56" t="s">
        <v>102</v>
      </c>
      <c r="D27" s="56" t="s">
        <v>107</v>
      </c>
    </row>
    <row r="28" spans="1:4" ht="54.75" customHeight="1" x14ac:dyDescent="0.2">
      <c r="A28" s="11">
        <v>25</v>
      </c>
      <c r="B28" s="14" t="s">
        <v>109</v>
      </c>
      <c r="C28" s="12" t="s">
        <v>102</v>
      </c>
      <c r="D28" s="12" t="s">
        <v>110</v>
      </c>
    </row>
    <row r="29" spans="1:4" ht="35.25" customHeight="1" x14ac:dyDescent="0.2">
      <c r="A29" s="11">
        <v>26</v>
      </c>
      <c r="B29" s="57" t="s">
        <v>227</v>
      </c>
      <c r="C29" s="58" t="s">
        <v>221</v>
      </c>
      <c r="D29" s="58" t="s">
        <v>228</v>
      </c>
    </row>
    <row r="30" spans="1:4" ht="35.25" customHeight="1" x14ac:dyDescent="0.2">
      <c r="A30" s="11">
        <v>27</v>
      </c>
      <c r="B30" s="15" t="s">
        <v>53</v>
      </c>
      <c r="C30" s="12" t="s">
        <v>102</v>
      </c>
      <c r="D30" s="12" t="s">
        <v>21</v>
      </c>
    </row>
    <row r="31" spans="1:4" ht="35.25" customHeight="1" x14ac:dyDescent="0.2">
      <c r="A31" s="11">
        <v>28</v>
      </c>
      <c r="B31" s="14" t="s">
        <v>99</v>
      </c>
      <c r="C31" s="12" t="s">
        <v>93</v>
      </c>
      <c r="D31" s="12" t="s">
        <v>125</v>
      </c>
    </row>
    <row r="32" spans="1:4" ht="51.75" customHeight="1" x14ac:dyDescent="0.2">
      <c r="A32" s="11">
        <v>29</v>
      </c>
      <c r="B32" s="15" t="s">
        <v>84</v>
      </c>
      <c r="C32" s="11" t="s">
        <v>82</v>
      </c>
      <c r="D32" s="12" t="s">
        <v>125</v>
      </c>
    </row>
  </sheetData>
  <mergeCells count="1">
    <mergeCell ref="A1:D1"/>
  </mergeCells>
  <pageMargins left="0.7" right="0.7" top="0.75" bottom="0.75" header="0.3" footer="0.3"/>
  <pageSetup paperSize="9" scale="9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07768007845FA44B257027247838830" ma:contentTypeVersion="1" ma:contentTypeDescription="Создание документа." ma:contentTypeScope="" ma:versionID="b6c517a1732ec4b62aac360536a4ed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90DC00E-3879-48D3-B346-0D039C68B8B0}"/>
</file>

<file path=customXml/itemProps2.xml><?xml version="1.0" encoding="utf-8"?>
<ds:datastoreItem xmlns:ds="http://schemas.openxmlformats.org/officeDocument/2006/customXml" ds:itemID="{58975C44-B315-494E-92FA-89826599BBD4}"/>
</file>

<file path=customXml/itemProps3.xml><?xml version="1.0" encoding="utf-8"?>
<ds:datastoreItem xmlns:ds="http://schemas.openxmlformats.org/officeDocument/2006/customXml" ds:itemID="{718D943C-94E0-407F-800E-DC44317855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Ранжир.список</vt:lpstr>
      <vt:lpstr>Резерв</vt:lpstr>
      <vt:lpstr>Список выбр.дворов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Касицкий Валерий Владимирович</cp:lastModifiedBy>
  <cp:lastPrinted>2022-07-21T10:53:44Z</cp:lastPrinted>
  <dcterms:created xsi:type="dcterms:W3CDTF">1996-10-08T23:32:33Z</dcterms:created>
  <dcterms:modified xsi:type="dcterms:W3CDTF">2022-07-25T02:34:59Z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0x010100707768007845FA44B257027247838830</vt:lpwstr>
  </property>
</Properties>
</file>