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на 01.10.2021" sheetId="1" r:id="rId1"/>
  </sheets>
  <externalReferences>
    <externalReference r:id="rId2"/>
  </externalReferences>
  <definedNames>
    <definedName name="Z_3A62FDFE_B33F_4285_AF26_B946B57D89E5_.wvu.Rows" localSheetId="0" hidden="1">'на 01.10.2021'!$30:$30,'на 01.10.2021'!$40:$40,'на 01.10.2021'!$82:$83,'на 01.10.2021'!$101:$104,'на 01.10.2021'!$123:$123,'на 01.10.2021'!$127:$127,'на 01.10.2021'!$136:$136</definedName>
    <definedName name="Z_5F4BDBB1_E645_4516_8FC8_7D1E2AFE448F_.wvu.Rows" localSheetId="0" hidden="1">'на 01.10.2021'!$30:$30,'на 01.10.2021'!$40:$40,'на 01.10.2021'!$66:$66,'на 01.10.2021'!$82:$83,'на 01.10.2021'!$101:$104,'на 01.10.2021'!$123:$123,'на 01.10.2021'!$127:$127</definedName>
    <definedName name="Z_791A6B44_A126_477F_8F66_87C81269CCAF_.wvu.Rows" localSheetId="0" hidden="1">'на 01.10.2021'!#REF!,'на 01.10.2021'!$121:$122,'на 01.10.2021'!$128:$128</definedName>
    <definedName name="Z_941B9BCB_D95B_4828_B060_DECC595C9511_.wvu.Rows" localSheetId="0" hidden="1">'на 01.10.2021'!$30:$30,'на 01.10.2021'!$33:$33,'на 01.10.2021'!$40:$40,'на 01.10.2021'!$48:$48,'на 01.10.2021'!$66:$66,'на 01.10.2021'!$71:$71,'на 01.10.2021'!$82:$83,'на 01.10.2021'!$101:$104,'на 01.10.2021'!$120:$128,'на 01.10.2021'!$136:$136</definedName>
    <definedName name="Z_AD8B40E3_4B89_443C_9ACF_B6D22B3A77E7_.wvu.Rows" localSheetId="0" hidden="1">'на 01.10.2021'!$30:$30,'на 01.10.2021'!$33:$33,'на 01.10.2021'!$40:$40,'на 01.10.2021'!$48:$48,'на 01.10.2021'!$66:$66,'на 01.10.2021'!$71:$71,'на 01.10.2021'!$82:$83,'на 01.10.2021'!$101:$104,'на 01.10.2021'!$120:$128,'на 01.10.2021'!$136:$136</definedName>
    <definedName name="Z_AFEF4DE1_67D6_48C6_A8C8_B9E9198BBD0E_.wvu.PrintArea" localSheetId="0" hidden="1">'на 01.10.2021'!$A$1:$D$140</definedName>
    <definedName name="Z_AFEF4DE1_67D6_48C6_A8C8_B9E9198BBD0E_.wvu.Rows" localSheetId="0" hidden="1">'на 01.10.2021'!$30:$30,'на 01.10.2021'!$40:$40,'на 01.10.2021'!$55:$55,'на 01.10.2021'!$66:$66,'на 01.10.2021'!$69:$69,'на 01.10.2021'!$71:$71,'на 01.10.2021'!$82:$83,'на 01.10.2021'!$86:$86,'на 01.10.2021'!$101:$104,'на 01.10.2021'!$121:$122,'на 01.10.2021'!$124:$128,'на 01.10.2021'!$130:$130,'на 01.10.2021'!$136:$136</definedName>
    <definedName name="Z_CAE69FAB_AFBE_4188_8F32_69E048226F14_.wvu.Rows" localSheetId="0" hidden="1">'на 01.10.2021'!$30:$30,'на 01.10.2021'!$33:$33,'на 01.10.2021'!$40:$41,'на 01.10.2021'!$66:$66,'на 01.10.2021'!$71:$71,'на 01.10.2021'!$82:$83,'на 01.10.2021'!$136:$136</definedName>
    <definedName name="Z_D2DF83CF_573E_4A86_A4BE_5A992E023C65_.wvu.Rows" localSheetId="0" hidden="1">'на 01.10.2021'!#REF!,'на 01.10.2021'!$121:$122,'на 01.10.2021'!$128:$128</definedName>
    <definedName name="Z_E2CE03E0_A708_4616_8DFD_0910D1C70A9E_.wvu.Rows" localSheetId="0" hidden="1">'на 01.10.2021'!#REF!,'на 01.10.2021'!$121:$122,'на 01.10.2021'!$128:$128</definedName>
    <definedName name="Z_E6F394BB_DB4B_47AB_A066_DC195B03AE3E_.wvu.Rows" localSheetId="0" hidden="1">'на 01.10.2021'!$30:$30,'на 01.10.2021'!$40:$40,'на 01.10.2021'!$66:$66,'на 01.10.2021'!$69:$69,'на 01.10.2021'!$71:$71,'на 01.10.2021'!$82:$83,'на 01.10.2021'!$101:$104,'на 01.10.2021'!$113:$118,'на 01.10.2021'!$124:$128,'на 01.10.2021'!$130:$130,'на 01.10.2021'!$136:$136</definedName>
    <definedName name="Z_E8991B2E_0E9F_48F3_A4D6_3B340ABE8C8E_.wvu.Rows" localSheetId="0" hidden="1">'на 01.10.2021'!$40:$41,'на 01.10.2021'!$128:$128</definedName>
    <definedName name="Z_F385514D_10E2_4F02_BC23_DB9B134ACC31_.wvu.PrintArea" localSheetId="0" hidden="1">'на 01.10.2021'!$A$1:$D$140</definedName>
    <definedName name="Z_F385514D_10E2_4F02_BC23_DB9B134ACC31_.wvu.Rows" localSheetId="0" hidden="1">'на 01.10.2021'!$30:$30,'на 01.10.2021'!$41:$41,'на 01.10.2021'!$66:$66,'на 01.10.2021'!$82:$83,'на 01.10.2021'!$86:$86,'на 01.10.2021'!$102:$105,'на 01.10.2021'!$114:$119,'на 01.10.2021'!$124:$128,'на 01.10.2021'!$130:$130,'на 01.10.2021'!$136:$136</definedName>
    <definedName name="Z_F59D258D_974D_4B2B_B7CC_86B99245EC3C_.wvu.PrintArea" localSheetId="0" hidden="1">'на 01.10.2021'!$A$1:$D$140</definedName>
    <definedName name="Z_F59D258D_974D_4B2B_B7CC_86B99245EC3C_.wvu.Rows" localSheetId="0" hidden="1">'на 01.10.2021'!$30:$30,'на 01.10.2021'!$33:$33,'на 01.10.2021'!$40:$41,'на 01.10.2021'!$48:$48,'на 01.10.2021'!$66:$66,'на 01.10.2021'!$71:$71,'на 01.10.2021'!$82:$83,'на 01.10.2021'!$101:$104,'на 01.10.2021'!$123:$123,'на 01.10.2021'!$127:$127,'на 01.10.2021'!$136:$136</definedName>
    <definedName name="Z_F8542D9D_A523_4F6F_8CFE_9BA4BA3D5B88_.wvu.Rows" localSheetId="0" hidden="1">'на 01.10.2021'!$40:$40,'на 01.10.2021'!$101:$104,'на 01.10.2021'!$121:$123,'на 01.10.2021'!$127:$127</definedName>
    <definedName name="Z_FAFBB87E_73E9_461E_A4E8_A0EB3259EED0_.wvu.PrintArea" localSheetId="0" hidden="1">'на 01.10.2021'!$A$1:$D$140</definedName>
    <definedName name="Z_FAFBB87E_73E9_461E_A4E8_A0EB3259EED0_.wvu.Rows" localSheetId="0" hidden="1">'на 01.10.2021'!$31:$31,'на 01.10.2021'!$40:$40,'на 01.10.2021'!$101:$104,'на 01.10.2021'!$121:$123,'на 01.10.2021'!$127:$127</definedName>
    <definedName name="_xlnm.Print_Area" localSheetId="0">'на 01.10.2021'!$A$1:$D$134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B126" i="1"/>
  <c r="B125" i="1" s="1"/>
  <c r="C123" i="1"/>
  <c r="C129" i="1" s="1"/>
  <c r="B123" i="1"/>
  <c r="C122" i="1"/>
  <c r="C121" i="1" s="1"/>
  <c r="B121" i="1"/>
  <c r="B120" i="1"/>
  <c r="C116" i="1"/>
  <c r="B116" i="1"/>
  <c r="C114" i="1"/>
  <c r="C112" i="1"/>
  <c r="B112" i="1"/>
  <c r="C111" i="1"/>
  <c r="B111" i="1"/>
  <c r="B110" i="1" s="1"/>
  <c r="C110" i="1"/>
  <c r="C108" i="1"/>
  <c r="B108" i="1"/>
  <c r="C107" i="1"/>
  <c r="B107" i="1"/>
  <c r="B106" i="1" s="1"/>
  <c r="C106" i="1"/>
  <c r="C104" i="1"/>
  <c r="B104" i="1"/>
  <c r="C103" i="1"/>
  <c r="C102" i="1" s="1"/>
  <c r="B103" i="1"/>
  <c r="B102" i="1"/>
  <c r="C98" i="1"/>
  <c r="B98" i="1"/>
  <c r="C97" i="1"/>
  <c r="B97" i="1"/>
  <c r="C96" i="1"/>
  <c r="B96" i="1"/>
  <c r="C95" i="1"/>
  <c r="C94" i="1" s="1"/>
  <c r="B95" i="1"/>
  <c r="B94" i="1" s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B39" i="1"/>
  <c r="C38" i="1"/>
  <c r="B38" i="1"/>
  <c r="C37" i="1"/>
  <c r="B37" i="1"/>
  <c r="C36" i="1"/>
  <c r="B36" i="1"/>
  <c r="C35" i="1"/>
  <c r="D35" i="1" s="1"/>
  <c r="B35" i="1"/>
  <c r="C34" i="1"/>
  <c r="B34" i="1"/>
  <c r="C33" i="1"/>
  <c r="D33" i="1" s="1"/>
  <c r="B33" i="1"/>
  <c r="C32" i="1"/>
  <c r="B32" i="1"/>
  <c r="C31" i="1"/>
  <c r="D31" i="1" s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37" i="1" l="1"/>
  <c r="B130" i="1"/>
  <c r="D30" i="1"/>
  <c r="D32" i="1"/>
  <c r="D34" i="1"/>
  <c r="D38" i="1"/>
  <c r="D25" i="1"/>
  <c r="C120" i="1"/>
  <c r="C130" i="1" s="1"/>
  <c r="D36" i="1"/>
  <c r="D39" i="1"/>
  <c r="B13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6" i="1"/>
  <c r="D27" i="1"/>
  <c r="D28" i="1"/>
  <c r="D29" i="1"/>
  <c r="B100" i="1"/>
  <c r="D44" i="1"/>
  <c r="D45" i="1"/>
  <c r="D46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134" i="1"/>
  <c r="D98" i="1"/>
  <c r="C100" i="1"/>
</calcChain>
</file>

<file path=xl/sharedStrings.xml><?xml version="1.0" encoding="utf-8"?>
<sst xmlns="http://schemas.openxmlformats.org/spreadsheetml/2006/main" count="126" uniqueCount="120">
  <si>
    <t xml:space="preserve">                           Сведения об исполнении бюджета г. Красноярска на 01.10.2021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</si>
  <si>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</si>
  <si>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</si>
  <si>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</si>
  <si>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01.10.2021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</si>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</sst>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/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IX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10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20364432.619999997</v>
          </cell>
          <cell r="F7">
            <v>16393228.317879999</v>
          </cell>
        </row>
        <row r="8">
          <cell r="E8">
            <v>12946757.639999999</v>
          </cell>
          <cell r="F8">
            <v>10393029.246749999</v>
          </cell>
        </row>
        <row r="9">
          <cell r="E9">
            <v>2527452.2400000002</v>
          </cell>
          <cell r="F9">
            <v>3057429.39163</v>
          </cell>
        </row>
        <row r="13">
          <cell r="E13">
            <v>10419305.399999999</v>
          </cell>
          <cell r="F13">
            <v>7335599.8551199995</v>
          </cell>
        </row>
        <row r="32">
          <cell r="E32">
            <v>3528632.47</v>
          </cell>
          <cell r="F32">
            <v>3272884.1986599998</v>
          </cell>
        </row>
        <row r="33">
          <cell r="E33">
            <v>3127997.02</v>
          </cell>
          <cell r="F33">
            <v>2824761.7745099999</v>
          </cell>
        </row>
        <row r="41">
          <cell r="E41">
            <v>221948.25</v>
          </cell>
          <cell r="F41">
            <v>186854.37007</v>
          </cell>
        </row>
        <row r="44">
          <cell r="E44">
            <v>3012.38</v>
          </cell>
          <cell r="F44">
            <v>3062.7690499999999</v>
          </cell>
        </row>
        <row r="48">
          <cell r="E48">
            <v>1270959.6099999999</v>
          </cell>
          <cell r="F48">
            <v>680590.39422000002</v>
          </cell>
        </row>
        <row r="50">
          <cell r="E50">
            <v>460152.02</v>
          </cell>
          <cell r="F50">
            <v>97064.150659999999</v>
          </cell>
        </row>
        <row r="51">
          <cell r="E51">
            <v>810807.59</v>
          </cell>
          <cell r="F51">
            <v>583526.24355999997</v>
          </cell>
        </row>
        <row r="60">
          <cell r="E60">
            <v>259941.07</v>
          </cell>
          <cell r="F60">
            <v>201876.81350000002</v>
          </cell>
        </row>
        <row r="68">
          <cell r="E68">
            <v>8.9499999999999993</v>
          </cell>
          <cell r="F68">
            <v>-54.241419999999998</v>
          </cell>
        </row>
        <row r="85">
          <cell r="E85">
            <v>1205376.6500000001</v>
          </cell>
          <cell r="F85">
            <v>855514.73778999981</v>
          </cell>
        </row>
        <row r="120">
          <cell r="E120">
            <v>89558.180000000008</v>
          </cell>
          <cell r="F120">
            <v>63327.638489999998</v>
          </cell>
        </row>
        <row r="130">
          <cell r="E130">
            <v>20219.77</v>
          </cell>
          <cell r="F130">
            <v>78742.367070000008</v>
          </cell>
        </row>
        <row r="144">
          <cell r="E144">
            <v>351511.72000000003</v>
          </cell>
          <cell r="F144">
            <v>289565.51668</v>
          </cell>
        </row>
        <row r="167">
          <cell r="E167">
            <v>97.17</v>
          </cell>
          <cell r="F167">
            <v>60.7</v>
          </cell>
        </row>
        <row r="172">
          <cell r="E172">
            <v>86053.09</v>
          </cell>
          <cell r="F172">
            <v>113417.14605</v>
          </cell>
        </row>
        <row r="287">
          <cell r="E287">
            <v>12770</v>
          </cell>
          <cell r="F287">
            <v>4880.5871800000004</v>
          </cell>
        </row>
        <row r="293">
          <cell r="E293">
            <v>22061156.075690005</v>
          </cell>
          <cell r="F293">
            <v>12978046.172939995</v>
          </cell>
        </row>
        <row r="294">
          <cell r="E294">
            <v>22095354.139850002</v>
          </cell>
          <cell r="F294">
            <v>13070599.284289997</v>
          </cell>
        </row>
        <row r="295">
          <cell r="E295">
            <v>197690.8</v>
          </cell>
          <cell r="F295">
            <v>168380.79999999999</v>
          </cell>
        </row>
        <row r="299">
          <cell r="E299">
            <v>9251142.74608</v>
          </cell>
          <cell r="F299">
            <v>3708728.6677699992</v>
          </cell>
        </row>
        <row r="374">
          <cell r="E374">
            <v>11686239.093770001</v>
          </cell>
          <cell r="F374">
            <v>8651984.9721299987</v>
          </cell>
        </row>
        <row r="426">
          <cell r="E426">
            <v>960281.5</v>
          </cell>
          <cell r="F426">
            <v>541504.84438999998</v>
          </cell>
        </row>
        <row r="442">
          <cell r="E442">
            <v>1438.89789</v>
          </cell>
          <cell r="F442">
            <v>1581.7760800000001</v>
          </cell>
        </row>
        <row r="445">
          <cell r="E445">
            <v>775.92</v>
          </cell>
          <cell r="F445">
            <v>446.43781000000001</v>
          </cell>
        </row>
        <row r="447">
          <cell r="E447">
            <v>14803.685799999999</v>
          </cell>
          <cell r="F447">
            <v>15711.403759999999</v>
          </cell>
        </row>
        <row r="453">
          <cell r="E453">
            <v>-51216.567849999999</v>
          </cell>
          <cell r="F453">
            <v>-110292.72900000001</v>
          </cell>
        </row>
        <row r="482">
          <cell r="E482">
            <v>42425588.695690006</v>
          </cell>
          <cell r="F482">
            <v>29371274.490819994</v>
          </cell>
        </row>
        <row r="485">
          <cell r="E485">
            <v>2742709.4417999992</v>
          </cell>
          <cell r="F485">
            <v>1846730.7101400001</v>
          </cell>
        </row>
        <row r="526">
          <cell r="E526">
            <v>4490</v>
          </cell>
          <cell r="F526">
            <v>2995.9969199999996</v>
          </cell>
        </row>
        <row r="530">
          <cell r="E530">
            <v>100552.39999999998</v>
          </cell>
          <cell r="F530">
            <v>63762.760160000005</v>
          </cell>
        </row>
        <row r="541">
          <cell r="E541">
            <v>1212495.9939400002</v>
          </cell>
          <cell r="F541">
            <v>870098.27072999999</v>
          </cell>
        </row>
        <row r="554">
          <cell r="E554">
            <v>175.6</v>
          </cell>
          <cell r="F554">
            <v>10.406599999999999</v>
          </cell>
        </row>
        <row r="557">
          <cell r="E557">
            <v>257635.00937000004</v>
          </cell>
          <cell r="F557">
            <v>175889.48655</v>
          </cell>
        </row>
        <row r="568">
          <cell r="E568">
            <v>23530</v>
          </cell>
          <cell r="F568">
            <v>16906.668189999997</v>
          </cell>
        </row>
        <row r="576">
          <cell r="E576">
            <v>65903.600210000004</v>
          </cell>
          <cell r="F576">
            <v>0</v>
          </cell>
        </row>
        <row r="578">
          <cell r="E578">
            <v>2429.15</v>
          </cell>
          <cell r="F578">
            <v>1992.9</v>
          </cell>
        </row>
        <row r="581">
          <cell r="E581">
            <v>1075497.6882799999</v>
          </cell>
          <cell r="F581">
            <v>715074.22098999983</v>
          </cell>
        </row>
        <row r="610">
          <cell r="E610">
            <v>121331.72</v>
          </cell>
          <cell r="F610">
            <v>70917.075049999999</v>
          </cell>
        </row>
        <row r="624">
          <cell r="E624">
            <v>8190</v>
          </cell>
          <cell r="F624">
            <v>0</v>
          </cell>
        </row>
        <row r="627">
          <cell r="E627">
            <v>20130.419999999998</v>
          </cell>
          <cell r="F627">
            <v>267.2</v>
          </cell>
        </row>
        <row r="635">
          <cell r="E635">
            <v>93011.3</v>
          </cell>
          <cell r="F635">
            <v>70649.875050000002</v>
          </cell>
        </row>
        <row r="644">
          <cell r="E644">
            <v>8193956.5487300009</v>
          </cell>
          <cell r="F644">
            <v>3336855.2772400002</v>
          </cell>
        </row>
        <row r="709">
          <cell r="E709">
            <v>3469594.3530000001</v>
          </cell>
          <cell r="F709">
            <v>703424.67259000009</v>
          </cell>
        </row>
        <row r="722">
          <cell r="E722">
            <v>4579348.8847199995</v>
          </cell>
          <cell r="F722">
            <v>2569220.8866500002</v>
          </cell>
        </row>
        <row r="734">
          <cell r="E734">
            <v>145013.31101</v>
          </cell>
          <cell r="F734">
            <v>64209.717999999993</v>
          </cell>
        </row>
        <row r="757">
          <cell r="E757">
            <v>4369070.5352299996</v>
          </cell>
          <cell r="F757">
            <v>2484796.9907799996</v>
          </cell>
        </row>
        <row r="806">
          <cell r="E806">
            <v>2143802.3751500002</v>
          </cell>
          <cell r="F806">
            <v>1266952.2132899999</v>
          </cell>
        </row>
        <row r="820">
          <cell r="E820">
            <v>130671.49750999999</v>
          </cell>
          <cell r="F820">
            <v>24796.428950000001</v>
          </cell>
        </row>
        <row r="828">
          <cell r="E828">
            <v>1517207.2858499999</v>
          </cell>
          <cell r="F828">
            <v>801244.22827000008</v>
          </cell>
        </row>
        <row r="841">
          <cell r="E841">
            <v>0</v>
          </cell>
          <cell r="F841">
            <v>0</v>
          </cell>
        </row>
        <row r="844">
          <cell r="E844">
            <v>577389.37672000006</v>
          </cell>
          <cell r="F844">
            <v>391804.12027000007</v>
          </cell>
        </row>
        <row r="868">
          <cell r="E868">
            <v>15969.896569999999</v>
          </cell>
          <cell r="F868">
            <v>3693.7413999999999</v>
          </cell>
        </row>
        <row r="876">
          <cell r="E876">
            <v>598.06302000000005</v>
          </cell>
          <cell r="F876">
            <v>598.06302000000005</v>
          </cell>
        </row>
        <row r="877">
          <cell r="E877">
            <v>3670</v>
          </cell>
          <cell r="F877">
            <v>2232.9136699999999</v>
          </cell>
        </row>
        <row r="880">
          <cell r="E880">
            <v>11701.833549999999</v>
          </cell>
          <cell r="F880">
            <v>862.76471000000004</v>
          </cell>
        </row>
        <row r="882">
          <cell r="E882">
            <v>20427843.24281</v>
          </cell>
          <cell r="F882">
            <v>13933097.179470001</v>
          </cell>
        </row>
        <row r="928">
          <cell r="E928">
            <v>8471626.6103399992</v>
          </cell>
          <cell r="F928">
            <v>5456723.4938200004</v>
          </cell>
        </row>
        <row r="942">
          <cell r="E942">
            <v>8990545.3514999989</v>
          </cell>
          <cell r="F942">
            <v>6410093.9733999996</v>
          </cell>
        </row>
        <row r="955">
          <cell r="E955">
            <v>1391209.4413999997</v>
          </cell>
          <cell r="F955">
            <v>995997.86603000003</v>
          </cell>
        </row>
        <row r="966">
          <cell r="E966">
            <v>774047.49</v>
          </cell>
          <cell r="F966">
            <v>507833.08363000001</v>
          </cell>
        </row>
        <row r="989">
          <cell r="E989">
            <v>800414.34956999996</v>
          </cell>
          <cell r="F989">
            <v>562448.76259000006</v>
          </cell>
        </row>
        <row r="1011">
          <cell r="E1011">
            <v>1354533.3093299998</v>
          </cell>
          <cell r="F1011">
            <v>952601.41709999996</v>
          </cell>
        </row>
        <row r="1052">
          <cell r="E1052">
            <v>1238964.63586</v>
          </cell>
          <cell r="F1052">
            <v>871819.52544</v>
          </cell>
        </row>
        <row r="1061">
          <cell r="E1061">
            <v>26024.22493</v>
          </cell>
          <cell r="F1061">
            <v>18850.587899999999</v>
          </cell>
        </row>
        <row r="1065">
          <cell r="E1065">
            <v>89544.448539999998</v>
          </cell>
          <cell r="F1065">
            <v>61931.303759999995</v>
          </cell>
        </row>
        <row r="1200">
          <cell r="E1200">
            <v>2519225.4257399999</v>
          </cell>
          <cell r="F1200">
            <v>1398427.8446</v>
          </cell>
        </row>
        <row r="1247">
          <cell r="E1247">
            <v>59248.73</v>
          </cell>
          <cell r="F1247">
            <v>39408.965779999999</v>
          </cell>
        </row>
        <row r="1251">
          <cell r="E1251">
            <v>0</v>
          </cell>
          <cell r="F1251">
            <v>0</v>
          </cell>
        </row>
        <row r="1256">
          <cell r="E1256">
            <v>1623541.9998999999</v>
          </cell>
          <cell r="F1256">
            <v>887960.00109999999</v>
          </cell>
        </row>
        <row r="1270">
          <cell r="E1270">
            <v>766870.42076999997</v>
          </cell>
          <cell r="F1270">
            <v>421304.19291000004</v>
          </cell>
        </row>
        <row r="1278">
          <cell r="E1278">
            <v>69564.275070000003</v>
          </cell>
          <cell r="F1278">
            <v>49754.684810000006</v>
          </cell>
        </row>
        <row r="1296">
          <cell r="E1296">
            <v>1786011.59809</v>
          </cell>
          <cell r="F1296">
            <v>1202134.68016</v>
          </cell>
        </row>
        <row r="1347">
          <cell r="E1347">
            <v>1157084.86381</v>
          </cell>
          <cell r="F1347">
            <v>795603.44454000005</v>
          </cell>
        </row>
        <row r="1352">
          <cell r="E1352">
            <v>462310.69140000001</v>
          </cell>
          <cell r="F1352">
            <v>263319.78951000003</v>
          </cell>
        </row>
        <row r="1361">
          <cell r="E1361">
            <v>166616.04288000002</v>
          </cell>
          <cell r="F1361">
            <v>143211.44611000002</v>
          </cell>
        </row>
        <row r="1381">
          <cell r="E1381">
            <v>50640</v>
          </cell>
          <cell r="F1381">
            <v>37789.960780000001</v>
          </cell>
        </row>
        <row r="1382">
          <cell r="E1382">
            <v>815594.34693</v>
          </cell>
          <cell r="F1382">
            <v>454081.63079999998</v>
          </cell>
        </row>
        <row r="1385">
          <cell r="E1385">
            <v>815594.34693</v>
          </cell>
          <cell r="F1385">
            <v>454081.63079999998</v>
          </cell>
        </row>
        <row r="1389">
          <cell r="E1389">
            <v>42396886.06522999</v>
          </cell>
          <cell r="F1389">
            <v>25721126.507520001</v>
          </cell>
        </row>
        <row r="1399">
          <cell r="E1399">
            <v>1796644</v>
          </cell>
        </row>
        <row r="1400">
          <cell r="E1400">
            <v>-1696644</v>
          </cell>
        </row>
        <row r="1402">
          <cell r="F1402">
            <v>-2500000</v>
          </cell>
        </row>
        <row r="1403">
          <cell r="E1403">
            <v>10546645</v>
          </cell>
          <cell r="F1403">
            <v>900000</v>
          </cell>
        </row>
        <row r="1404">
          <cell r="E1404">
            <v>-11062445</v>
          </cell>
          <cell r="F1404">
            <v>-3400000</v>
          </cell>
        </row>
        <row r="1405">
          <cell r="E1405">
            <v>0</v>
          </cell>
        </row>
        <row r="1407">
          <cell r="F1407">
            <v>2712</v>
          </cell>
        </row>
        <row r="1410">
          <cell r="E1410">
            <v>0</v>
          </cell>
          <cell r="F1410">
            <v>1139883.3957</v>
          </cell>
        </row>
        <row r="1413">
          <cell r="E1413">
            <v>387097.36953999847</v>
          </cell>
          <cell r="F1413">
            <v>-2292743.3790000007</v>
          </cell>
        </row>
        <row r="1414">
          <cell r="E1414">
            <v>-54768877.695689999</v>
          </cell>
          <cell r="F1414">
            <v>-39179915.479939997</v>
          </cell>
        </row>
        <row r="1415">
          <cell r="E1415">
            <v>55155975.065229997</v>
          </cell>
          <cell r="F1415">
            <v>36887172.100939997</v>
          </cell>
        </row>
      </sheetData>
      <sheetData sheetId="1"/>
      <sheetData sheetId="2">
        <row r="22">
          <cell r="D22">
            <v>592546.29999999993</v>
          </cell>
          <cell r="E22">
            <v>439393.21290999994</v>
          </cell>
        </row>
        <row r="34">
          <cell r="D34">
            <v>175674.82</v>
          </cell>
          <cell r="E34">
            <v>258205.28503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5" bestFit="1" customWidth="1"/>
    <col min="6" max="6" width="15.2851562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6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1</v>
      </c>
      <c r="E4" s="8"/>
      <c r="F4" s="9"/>
      <c r="G4" s="9"/>
      <c r="H4" s="9"/>
      <c r="I4" s="9"/>
      <c r="J4" s="9"/>
      <c r="K4" s="9"/>
      <c r="L4" s="9"/>
      <c r="M4" s="9"/>
    </row>
    <row r="5" spans="1:13" ht="38.25" x14ac:dyDescent="0.2">
      <c r="A5" s="14" t="s">
        <v>2</v>
      </c>
      <c r="B5" s="15" t="s">
        <v>3</v>
      </c>
      <c r="C5" s="16" t="s">
        <v>4</v>
      </c>
      <c r="D5" s="15" t="s">
        <v>5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2.5" customHeight="1" x14ac:dyDescent="0.25">
      <c r="A6" s="19" t="s">
        <v>6</v>
      </c>
      <c r="B6" s="20">
        <f>'[1]Расшир на 01.10.21'!E7</f>
        <v>20364432.619999997</v>
      </c>
      <c r="C6" s="20">
        <f>'[1]Расшир на 01.10.21'!F7</f>
        <v>16393228.317879999</v>
      </c>
      <c r="D6" s="21">
        <f>C6/B6</f>
        <v>0.80499312815521995</v>
      </c>
      <c r="E6" s="8"/>
      <c r="F6" s="9"/>
      <c r="G6" s="9"/>
      <c r="H6" s="9"/>
      <c r="I6" s="9"/>
      <c r="J6" s="9"/>
      <c r="K6" s="9"/>
      <c r="L6" s="9"/>
      <c r="M6" s="9"/>
    </row>
    <row r="7" spans="1:13" ht="22.5" customHeight="1" x14ac:dyDescent="0.25">
      <c r="A7" s="22" t="s">
        <v>7</v>
      </c>
      <c r="B7" s="20">
        <f>'[1]Расшир на 01.10.21'!E8</f>
        <v>12946757.639999999</v>
      </c>
      <c r="C7" s="20">
        <f>'[1]Расшир на 01.10.21'!F8</f>
        <v>10393029.246749999</v>
      </c>
      <c r="D7" s="21">
        <f t="shared" ref="D7:D70" si="0">C7/B7</f>
        <v>0.80275151012636092</v>
      </c>
      <c r="E7" s="8"/>
      <c r="F7" s="9"/>
      <c r="G7" s="9"/>
      <c r="H7" s="9"/>
      <c r="I7" s="9"/>
      <c r="J7" s="9"/>
      <c r="K7" s="9"/>
      <c r="L7" s="9"/>
      <c r="M7" s="9"/>
    </row>
    <row r="8" spans="1:13" ht="22.5" customHeight="1" x14ac:dyDescent="0.25">
      <c r="A8" s="23" t="s">
        <v>8</v>
      </c>
      <c r="B8" s="24">
        <f>'[1]Расшир на 01.10.21'!E9</f>
        <v>2527452.2400000002</v>
      </c>
      <c r="C8" s="25">
        <f>'[1]Расшир на 01.10.21'!F9</f>
        <v>3057429.39163</v>
      </c>
      <c r="D8" s="21">
        <f t="shared" si="0"/>
        <v>1.209688295289014</v>
      </c>
      <c r="E8" s="8"/>
      <c r="F8" s="9"/>
      <c r="G8" s="9"/>
      <c r="H8" s="9"/>
      <c r="I8" s="9"/>
      <c r="J8" s="9"/>
      <c r="K8" s="9"/>
      <c r="L8" s="9"/>
      <c r="M8" s="9"/>
    </row>
    <row r="9" spans="1:13" ht="22.5" customHeight="1" x14ac:dyDescent="0.25">
      <c r="A9" s="23" t="s">
        <v>9</v>
      </c>
      <c r="B9" s="24">
        <f>'[1]Расшир на 01.10.21'!E13</f>
        <v>10419305.399999999</v>
      </c>
      <c r="C9" s="25">
        <f>'[1]Расшир на 01.10.21'!F13</f>
        <v>7335599.8551199995</v>
      </c>
      <c r="D9" s="21">
        <f t="shared" si="0"/>
        <v>0.70403923999770657</v>
      </c>
      <c r="E9" s="8"/>
      <c r="F9" s="9"/>
      <c r="G9" s="9"/>
      <c r="H9" s="9"/>
      <c r="I9" s="9"/>
      <c r="J9" s="9"/>
      <c r="K9" s="9"/>
      <c r="L9" s="9"/>
      <c r="M9" s="9"/>
    </row>
    <row r="10" spans="1:13" ht="22.5" customHeight="1" x14ac:dyDescent="0.25">
      <c r="A10" s="26" t="s">
        <v>10</v>
      </c>
      <c r="B10" s="20">
        <f>[1]экономика!D22</f>
        <v>592546.29999999993</v>
      </c>
      <c r="C10" s="27">
        <f>[1]экономика!E22</f>
        <v>439393.21290999994</v>
      </c>
      <c r="D10" s="21">
        <f t="shared" si="0"/>
        <v>0.7415339744927949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2.5" customHeight="1" x14ac:dyDescent="0.25">
      <c r="A11" s="22" t="s">
        <v>11</v>
      </c>
      <c r="B11" s="20">
        <f>'[1]Расшир на 01.10.21'!E32</f>
        <v>3528632.47</v>
      </c>
      <c r="C11" s="20">
        <f>'[1]Расшир на 01.10.21'!F32</f>
        <v>3272884.1986599998</v>
      </c>
      <c r="D11" s="21">
        <f t="shared" si="0"/>
        <v>0.92752198662956797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2.5" customHeight="1" x14ac:dyDescent="0.25">
      <c r="A12" s="23" t="s">
        <v>12</v>
      </c>
      <c r="B12" s="24">
        <f>'[1]Расшир на 01.10.21'!E33</f>
        <v>3127997.02</v>
      </c>
      <c r="C12" s="24">
        <f>'[1]Расшир на 01.10.21'!F33</f>
        <v>2824761.7745099999</v>
      </c>
      <c r="D12" s="21">
        <f t="shared" si="0"/>
        <v>0.90305769361314792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2.5" customHeight="1" x14ac:dyDescent="0.25">
      <c r="A13" s="28" t="s">
        <v>13</v>
      </c>
      <c r="B13" s="24">
        <f>'[1]Расшир на 01.10.21'!E41</f>
        <v>221948.25</v>
      </c>
      <c r="C13" s="24">
        <f>'[1]Расшир на 01.10.21'!F41</f>
        <v>186854.37007</v>
      </c>
      <c r="D13" s="21">
        <f t="shared" si="0"/>
        <v>0.84188260132711124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2.5" customHeight="1" x14ac:dyDescent="0.25">
      <c r="A14" s="23" t="s">
        <v>14</v>
      </c>
      <c r="B14" s="24">
        <f>'[1]Расшир на 01.10.21'!E44</f>
        <v>3012.38</v>
      </c>
      <c r="C14" s="25">
        <f>'[1]Расшир на 01.10.21'!F44</f>
        <v>3062.7690499999999</v>
      </c>
      <c r="D14" s="21">
        <f t="shared" si="0"/>
        <v>1.0167273219182174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9" t="s">
        <v>15</v>
      </c>
      <c r="B15" s="24">
        <f>[1]экономика!D34</f>
        <v>175674.82</v>
      </c>
      <c r="C15" s="24">
        <f>[1]экономика!E34</f>
        <v>258205.28503</v>
      </c>
      <c r="D15" s="21">
        <f t="shared" si="0"/>
        <v>1.469791089183982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25">
      <c r="A16" s="22" t="s">
        <v>16</v>
      </c>
      <c r="B16" s="20">
        <f>'[1]Расшир на 01.10.21'!E48</f>
        <v>1270959.6099999999</v>
      </c>
      <c r="C16" s="20">
        <f>'[1]Расшир на 01.10.21'!F48+0.01</f>
        <v>680590.40422000003</v>
      </c>
      <c r="D16" s="21">
        <f t="shared" si="0"/>
        <v>0.53549333815572631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2.5" customHeight="1" x14ac:dyDescent="0.25">
      <c r="A17" s="23" t="s">
        <v>17</v>
      </c>
      <c r="B17" s="24">
        <f>'[1]Расшир на 01.10.21'!E50</f>
        <v>460152.02</v>
      </c>
      <c r="C17" s="24">
        <f>'[1]Расшир на 01.10.21'!F50</f>
        <v>97064.150659999999</v>
      </c>
      <c r="D17" s="21">
        <f t="shared" si="0"/>
        <v>0.21093931231682955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2.5" customHeight="1" x14ac:dyDescent="0.25">
      <c r="A18" s="23" t="s">
        <v>18</v>
      </c>
      <c r="B18" s="24">
        <f>'[1]Расшир на 01.10.21'!E51</f>
        <v>810807.59</v>
      </c>
      <c r="C18" s="24">
        <f>'[1]Расшир на 01.10.21'!F51+0.01</f>
        <v>583526.25355999998</v>
      </c>
      <c r="D18" s="21">
        <f t="shared" si="0"/>
        <v>0.71968523822032793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2.5" customHeight="1" x14ac:dyDescent="0.25">
      <c r="A19" s="22" t="s">
        <v>19</v>
      </c>
      <c r="B19" s="20">
        <f>'[1]Расшир на 01.10.21'!E60</f>
        <v>259941.07</v>
      </c>
      <c r="C19" s="20">
        <f>'[1]Расшир на 01.10.21'!F60</f>
        <v>201876.81350000002</v>
      </c>
      <c r="D19" s="21">
        <f t="shared" si="0"/>
        <v>0.77662530780534222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30" t="s">
        <v>20</v>
      </c>
      <c r="B20" s="20">
        <f>'[1]Расшир на 01.10.21'!E68</f>
        <v>8.9499999999999993</v>
      </c>
      <c r="C20" s="20">
        <f>'[1]Расшир на 01.10.21'!F68</f>
        <v>-54.241419999999998</v>
      </c>
      <c r="D20" s="21" t="s">
        <v>21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30" t="s">
        <v>22</v>
      </c>
      <c r="B21" s="20">
        <f>'[1]Расшир на 01.10.21'!E85</f>
        <v>1205376.6500000001</v>
      </c>
      <c r="C21" s="20">
        <f>'[1]Расшир на 01.10.21'!F85</f>
        <v>855514.73778999981</v>
      </c>
      <c r="D21" s="21">
        <f t="shared" si="0"/>
        <v>0.70974888868968855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2.5" customHeight="1" x14ac:dyDescent="0.25">
      <c r="A22" s="30" t="s">
        <v>23</v>
      </c>
      <c r="B22" s="20">
        <f>'[1]Расшир на 01.10.21'!E120</f>
        <v>89558.180000000008</v>
      </c>
      <c r="C22" s="20">
        <f>'[1]Расшир на 01.10.21'!F120</f>
        <v>63327.638489999998</v>
      </c>
      <c r="D22" s="21">
        <f t="shared" si="0"/>
        <v>0.70711171765661152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2.5" customHeight="1" x14ac:dyDescent="0.25">
      <c r="A23" s="30" t="s">
        <v>24</v>
      </c>
      <c r="B23" s="20">
        <f>'[1]Расшир на 01.10.21'!E130</f>
        <v>20219.77</v>
      </c>
      <c r="C23" s="20">
        <f>'[1]Расшир на 01.10.21'!F130</f>
        <v>78742.367070000008</v>
      </c>
      <c r="D23" s="21">
        <f t="shared" si="0"/>
        <v>3.8943255571156352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2.5" customHeight="1" x14ac:dyDescent="0.25">
      <c r="A24" s="30" t="s">
        <v>25</v>
      </c>
      <c r="B24" s="20">
        <f>'[1]Расшир на 01.10.21'!E144</f>
        <v>351511.72000000003</v>
      </c>
      <c r="C24" s="20">
        <f>'[1]Расшир на 01.10.21'!F144-0.01</f>
        <v>289565.50667999999</v>
      </c>
      <c r="D24" s="21">
        <f t="shared" si="0"/>
        <v>0.82377198313615252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2.5" customHeight="1" x14ac:dyDescent="0.25">
      <c r="A25" s="22" t="s">
        <v>26</v>
      </c>
      <c r="B25" s="20">
        <f>'[1]Расшир на 01.10.21'!E167</f>
        <v>97.17</v>
      </c>
      <c r="C25" s="20">
        <f>'[1]Расшир на 01.10.21'!F167</f>
        <v>60.7</v>
      </c>
      <c r="D25" s="21">
        <f t="shared" si="0"/>
        <v>0.62467839868272101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2.5" customHeight="1" x14ac:dyDescent="0.25">
      <c r="A26" s="22" t="s">
        <v>27</v>
      </c>
      <c r="B26" s="20">
        <f>'[1]Расшир на 01.10.21'!E172</f>
        <v>86053.09</v>
      </c>
      <c r="C26" s="20">
        <f>'[1]Расшир на 01.10.21'!F172-0.01</f>
        <v>113417.13605</v>
      </c>
      <c r="D26" s="21">
        <f t="shared" si="0"/>
        <v>1.3179902784432262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2.5" customHeight="1" x14ac:dyDescent="0.25">
      <c r="A27" s="30" t="s">
        <v>28</v>
      </c>
      <c r="B27" s="20">
        <f>'[1]Расшир на 01.10.21'!E287</f>
        <v>12770</v>
      </c>
      <c r="C27" s="20">
        <f>'[1]Расшир на 01.10.21'!F287</f>
        <v>4880.5871800000004</v>
      </c>
      <c r="D27" s="21">
        <f t="shared" si="0"/>
        <v>0.38219163508222398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s="34" customFormat="1" ht="22.5" customHeight="1" x14ac:dyDescent="0.25">
      <c r="A28" s="31" t="s">
        <v>29</v>
      </c>
      <c r="B28" s="20">
        <f>'[1]Расшир на 01.10.21'!E293</f>
        <v>22061156.075690005</v>
      </c>
      <c r="C28" s="20">
        <f>'[1]Расшир на 01.10.21'!F293</f>
        <v>12978046.172939995</v>
      </c>
      <c r="D28" s="21">
        <f t="shared" si="0"/>
        <v>0.58827588764674843</v>
      </c>
      <c r="E28" s="32"/>
      <c r="F28" s="33"/>
      <c r="G28" s="33"/>
      <c r="H28" s="33"/>
      <c r="I28" s="33"/>
      <c r="J28" s="33"/>
      <c r="K28" s="33"/>
      <c r="L28" s="33"/>
      <c r="M28" s="33"/>
    </row>
    <row r="29" spans="1:13" ht="31.9" customHeight="1" x14ac:dyDescent="0.25">
      <c r="A29" s="30" t="s">
        <v>30</v>
      </c>
      <c r="B29" s="20">
        <f>'[1]Расшир на 01.10.21'!E294</f>
        <v>22095354.139850002</v>
      </c>
      <c r="C29" s="20">
        <f>'[1]Расшир на 01.10.21'!F294</f>
        <v>13070599.284289997</v>
      </c>
      <c r="D29" s="21">
        <f t="shared" si="0"/>
        <v>0.59155418834027929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30" t="s">
        <v>31</v>
      </c>
      <c r="B30" s="20">
        <f>'[1]Расшир на 01.10.21'!E442</f>
        <v>1438.89789</v>
      </c>
      <c r="C30" s="20">
        <f>'[1]Расшир на 01.10.21'!F442</f>
        <v>1581.7760800000001</v>
      </c>
      <c r="D30" s="21">
        <f t="shared" si="0"/>
        <v>1.0992969626218578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customHeight="1" x14ac:dyDescent="0.25">
      <c r="A31" s="35" t="s">
        <v>32</v>
      </c>
      <c r="B31" s="24">
        <f>'[1]Расшир на 01.10.21'!E295</f>
        <v>197690.8</v>
      </c>
      <c r="C31" s="24">
        <f>'[1]Расшир на 01.10.21'!F295</f>
        <v>168380.79999999999</v>
      </c>
      <c r="D31" s="21">
        <f t="shared" si="0"/>
        <v>0.85173816889809739</v>
      </c>
      <c r="E31" s="36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25">
      <c r="A32" s="35" t="s">
        <v>33</v>
      </c>
      <c r="B32" s="24">
        <f>'[1]Расшир на 01.10.21'!E374</f>
        <v>11686239.093770001</v>
      </c>
      <c r="C32" s="24">
        <f>'[1]Расшир на 01.10.21'!F374</f>
        <v>8651984.9721299987</v>
      </c>
      <c r="D32" s="21">
        <f t="shared" si="0"/>
        <v>0.74035666245630893</v>
      </c>
      <c r="E32" s="36"/>
      <c r="F32" s="9"/>
      <c r="G32" s="9"/>
      <c r="H32" s="9"/>
      <c r="I32" s="9"/>
      <c r="J32" s="9"/>
      <c r="K32" s="9"/>
      <c r="L32" s="9"/>
      <c r="M32" s="9"/>
    </row>
    <row r="33" spans="1:13" ht="22.5" customHeight="1" x14ac:dyDescent="0.25">
      <c r="A33" s="35" t="s">
        <v>34</v>
      </c>
      <c r="B33" s="24">
        <f>'[1]Расшир на 01.10.21'!E426</f>
        <v>960281.5</v>
      </c>
      <c r="C33" s="24">
        <f>'[1]Расшир на 01.10.21'!F426</f>
        <v>541504.84438999998</v>
      </c>
      <c r="D33" s="21">
        <f t="shared" si="0"/>
        <v>0.56390219366925221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5" t="s">
        <v>35</v>
      </c>
      <c r="B34" s="24">
        <f>'[1]Расшир на 01.10.21'!E299</f>
        <v>9251142.74608</v>
      </c>
      <c r="C34" s="24">
        <f>'[1]Расшир на 01.10.21'!F299</f>
        <v>3708728.6677699992</v>
      </c>
      <c r="D34" s="21">
        <f t="shared" si="0"/>
        <v>0.40089411325336044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customHeight="1" x14ac:dyDescent="0.25">
      <c r="A35" s="30" t="s">
        <v>36</v>
      </c>
      <c r="B35" s="20">
        <f>'[1]Расшир на 01.10.21'!E442</f>
        <v>1438.89789</v>
      </c>
      <c r="C35" s="20">
        <f>'[1]Расшир на 01.10.21'!F442</f>
        <v>1581.7760800000001</v>
      </c>
      <c r="D35" s="21">
        <f t="shared" si="0"/>
        <v>1.0992969626218578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30" t="s">
        <v>37</v>
      </c>
      <c r="B36" s="20">
        <f>'[1]Расшир на 01.10.21'!E453</f>
        <v>-51216.567849999999</v>
      </c>
      <c r="C36" s="20">
        <f>'[1]Расшир на 01.10.21'!F453</f>
        <v>-110292.72900000001</v>
      </c>
      <c r="D36" s="21">
        <f t="shared" si="0"/>
        <v>2.1534580240327448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customHeight="1" x14ac:dyDescent="0.25">
      <c r="A37" s="30" t="s">
        <v>38</v>
      </c>
      <c r="B37" s="20">
        <f>'[1]Расшир на 01.10.21'!E445</f>
        <v>775.92</v>
      </c>
      <c r="C37" s="20">
        <f>'[1]Расшир на 01.10.21'!F445</f>
        <v>446.43781000000001</v>
      </c>
      <c r="D37" s="21">
        <f t="shared" si="0"/>
        <v>0.57536577224456131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7" t="s">
        <v>39</v>
      </c>
      <c r="B38" s="20">
        <f>'[1]Расшир на 01.10.21'!E447</f>
        <v>14803.685799999999</v>
      </c>
      <c r="C38" s="20">
        <f>'[1]Расшир на 01.10.21'!F447</f>
        <v>15711.403759999999</v>
      </c>
      <c r="D38" s="21">
        <f t="shared" si="0"/>
        <v>1.0613170241697509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40" customFormat="1" ht="18.75" x14ac:dyDescent="0.3">
      <c r="A39" s="38" t="s">
        <v>40</v>
      </c>
      <c r="B39" s="20">
        <f>'[1]Расшир на 01.10.21'!E482</f>
        <v>42425588.695690006</v>
      </c>
      <c r="C39" s="20">
        <f>'[1]Расшир на 01.10.21'!F482</f>
        <v>29371274.490819994</v>
      </c>
      <c r="D39" s="21">
        <f t="shared" si="0"/>
        <v>0.69230092955207023</v>
      </c>
      <c r="E39" s="8"/>
      <c r="F39" s="39"/>
      <c r="G39" s="39"/>
      <c r="H39" s="39"/>
      <c r="I39" s="39"/>
      <c r="J39" s="39"/>
      <c r="K39" s="39"/>
      <c r="L39" s="39"/>
      <c r="M39" s="39"/>
    </row>
    <row r="40" spans="1:13" ht="15.75" x14ac:dyDescent="0.25">
      <c r="A40" s="23"/>
      <c r="B40" s="41"/>
      <c r="C40" s="41"/>
      <c r="D40" s="42"/>
      <c r="E40" s="8"/>
      <c r="F40" s="9"/>
      <c r="G40" s="9"/>
      <c r="H40" s="9"/>
      <c r="I40" s="9"/>
      <c r="J40" s="9"/>
      <c r="K40" s="9"/>
      <c r="L40" s="9"/>
      <c r="M40" s="9"/>
    </row>
    <row r="41" spans="1:13" ht="15" hidden="1" customHeight="1" x14ac:dyDescent="0.25">
      <c r="A41" s="43"/>
      <c r="B41" s="44"/>
      <c r="C41" s="44"/>
      <c r="D41" s="45" t="e">
        <f t="shared" si="0"/>
        <v>#DIV/0!</v>
      </c>
      <c r="E41" s="8"/>
    </row>
    <row r="42" spans="1:13" ht="22.5" customHeight="1" x14ac:dyDescent="0.25">
      <c r="A42" s="38" t="s">
        <v>41</v>
      </c>
      <c r="B42" s="41"/>
      <c r="C42" s="41"/>
      <c r="D42" s="42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3"/>
      <c r="B43" s="41"/>
      <c r="C43" s="41"/>
      <c r="D43" s="42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6" t="s">
        <v>42</v>
      </c>
      <c r="B44" s="47">
        <f>'[1]Расшир на 01.10.21'!E485</f>
        <v>2742709.4417999992</v>
      </c>
      <c r="C44" s="47">
        <f>'[1]Расшир на 01.10.21'!F485+0.01</f>
        <v>1846730.7201400001</v>
      </c>
      <c r="D44" s="48">
        <f t="shared" si="0"/>
        <v>0.67332349974630135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9" t="s">
        <v>43</v>
      </c>
      <c r="B45" s="49">
        <f>'[1]Расшир на 01.10.21'!E526</f>
        <v>4490</v>
      </c>
      <c r="C45" s="49">
        <f>'[1]Расшир на 01.10.21'!F526</f>
        <v>2995.9969199999996</v>
      </c>
      <c r="D45" s="50">
        <f>C45/B45</f>
        <v>0.66725989309576828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9" t="s">
        <v>44</v>
      </c>
      <c r="B46" s="49">
        <f>'[1]Расшир на 01.10.21'!E530</f>
        <v>100552.39999999998</v>
      </c>
      <c r="C46" s="49">
        <f>'[1]Расшир на 01.10.21'!F530</f>
        <v>63762.760160000005</v>
      </c>
      <c r="D46" s="50">
        <f t="shared" ref="D46:D53" si="1">C46/B46</f>
        <v>0.63412469677501504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9" t="s">
        <v>45</v>
      </c>
      <c r="B47" s="49">
        <f>'[1]Расшир на 01.10.21'!E541</f>
        <v>1212495.9939400002</v>
      </c>
      <c r="C47" s="49">
        <f>'[1]Расшир на 01.10.21'!F541</f>
        <v>870098.27072999999</v>
      </c>
      <c r="D47" s="50">
        <f t="shared" si="1"/>
        <v>0.71760919217771568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9" t="s">
        <v>46</v>
      </c>
      <c r="B48" s="49">
        <f>'[1]Расшир на 01.10.21'!E554</f>
        <v>175.6</v>
      </c>
      <c r="C48" s="49">
        <f>'[1]Расшир на 01.10.21'!F554</f>
        <v>10.406599999999999</v>
      </c>
      <c r="D48" s="50">
        <f t="shared" si="1"/>
        <v>5.9263097949886101E-2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9" t="s">
        <v>47</v>
      </c>
      <c r="B49" s="49">
        <f>'[1]Расшир на 01.10.21'!E557</f>
        <v>257635.00937000004</v>
      </c>
      <c r="C49" s="49">
        <f>'[1]Расшир на 01.10.21'!F557</f>
        <v>175889.48655</v>
      </c>
      <c r="D49" s="50">
        <f t="shared" si="1"/>
        <v>0.68270801775001788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9" t="s">
        <v>48</v>
      </c>
      <c r="B50" s="49">
        <f>'[1]Расшир на 01.10.21'!E568</f>
        <v>23530</v>
      </c>
      <c r="C50" s="49">
        <f>'[1]Расшир на 01.10.21'!F568</f>
        <v>16906.668189999997</v>
      </c>
      <c r="D50" s="50">
        <f t="shared" si="1"/>
        <v>0.71851543518912009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9" t="s">
        <v>49</v>
      </c>
      <c r="B51" s="49">
        <f>'[1]Расшир на 01.10.21'!E576</f>
        <v>65903.600210000004</v>
      </c>
      <c r="C51" s="49">
        <f>'[1]Расшир на 01.10.21'!F576</f>
        <v>0</v>
      </c>
      <c r="D51" s="50" t="s">
        <v>21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9" t="s">
        <v>50</v>
      </c>
      <c r="B52" s="49">
        <f>'[1]Расшир на 01.10.21'!E578</f>
        <v>2429.15</v>
      </c>
      <c r="C52" s="49">
        <f>'[1]Расшир на 01.10.21'!F578</f>
        <v>1992.9</v>
      </c>
      <c r="D52" s="50">
        <f t="shared" si="1"/>
        <v>0.82041043163246408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9" t="s">
        <v>51</v>
      </c>
      <c r="B53" s="49">
        <f>'[1]Расшир на 01.10.21'!E581</f>
        <v>1075497.6882799999</v>
      </c>
      <c r="C53" s="49">
        <f>'[1]Расшир на 01.10.21'!F581</f>
        <v>715074.22098999983</v>
      </c>
      <c r="D53" s="50">
        <f t="shared" si="1"/>
        <v>0.66487750627673525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51" t="s">
        <v>52</v>
      </c>
      <c r="B54" s="47">
        <f>'[1]Расшир на 01.10.21'!E610</f>
        <v>121331.72</v>
      </c>
      <c r="C54" s="47">
        <f>'[1]Расшир на 01.10.21'!F610</f>
        <v>70917.075049999999</v>
      </c>
      <c r="D54" s="48">
        <f t="shared" si="0"/>
        <v>0.58448915955365999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customHeight="1" x14ac:dyDescent="0.25">
      <c r="A55" s="52" t="s">
        <v>53</v>
      </c>
      <c r="B55" s="49">
        <f>'[1]Расшир на 01.10.21'!E624</f>
        <v>8190</v>
      </c>
      <c r="C55" s="49">
        <f>'[1]Расшир на 01.10.21'!F624</f>
        <v>0</v>
      </c>
      <c r="D55" s="50" t="s">
        <v>21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53" t="s">
        <v>54</v>
      </c>
      <c r="B56" s="49">
        <f>'[1]Расшир на 01.10.21'!E627</f>
        <v>20130.419999999998</v>
      </c>
      <c r="C56" s="49">
        <f>'[1]Расшир на 01.10.21'!F627</f>
        <v>267.2</v>
      </c>
      <c r="D56" s="50">
        <f>C56/B56</f>
        <v>1.327344387250738E-2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37.5" customHeight="1" x14ac:dyDescent="0.25">
      <c r="A57" s="53" t="s">
        <v>55</v>
      </c>
      <c r="B57" s="49">
        <f>'[1]Расшир на 01.10.21'!E635</f>
        <v>93011.3</v>
      </c>
      <c r="C57" s="49">
        <f>'[1]Расшир на 01.10.21'!F635</f>
        <v>70649.875050000002</v>
      </c>
      <c r="D57" s="50">
        <f>C57/B57</f>
        <v>0.75958378229311918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46" t="s">
        <v>56</v>
      </c>
      <c r="B58" s="47">
        <f>'[1]Расшир на 01.10.21'!E644</f>
        <v>8193956.5487300009</v>
      </c>
      <c r="C58" s="47">
        <f>'[1]Расшир на 01.10.21'!F644</f>
        <v>3336855.2772400002</v>
      </c>
      <c r="D58" s="48">
        <f t="shared" si="0"/>
        <v>0.40723370418130744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9" t="s">
        <v>57</v>
      </c>
      <c r="B59" s="49">
        <f>'[1]Расшир на 01.10.21'!E709</f>
        <v>3469594.3530000001</v>
      </c>
      <c r="C59" s="49">
        <f>'[1]Расшир на 01.10.21'!F709</f>
        <v>703424.67259000009</v>
      </c>
      <c r="D59" s="50">
        <f t="shared" si="0"/>
        <v>0.20273974448389934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9" t="s">
        <v>58</v>
      </c>
      <c r="B60" s="49">
        <f>'[1]Расшир на 01.10.21'!E722+0.01</f>
        <v>4579348.8947199993</v>
      </c>
      <c r="C60" s="49">
        <f>'[1]Расшир на 01.10.21'!F722</f>
        <v>2569220.8866500002</v>
      </c>
      <c r="D60" s="50">
        <f t="shared" si="0"/>
        <v>0.5610450187825432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29" t="s">
        <v>59</v>
      </c>
      <c r="B61" s="54">
        <f>'[1]Расшир на 01.10.21'!E734</f>
        <v>145013.31101</v>
      </c>
      <c r="C61" s="55">
        <f>'[1]Расшир на 01.10.21'!F734</f>
        <v>64209.717999999993</v>
      </c>
      <c r="D61" s="50">
        <f t="shared" si="0"/>
        <v>0.44278499368635299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46" t="s">
        <v>60</v>
      </c>
      <c r="B62" s="47">
        <f>'[1]Расшир на 01.10.21'!E757+0.01</f>
        <v>4369070.5452299993</v>
      </c>
      <c r="C62" s="47">
        <f>'[1]Расшир на 01.10.21'!F757</f>
        <v>2484796.9907799996</v>
      </c>
      <c r="D62" s="48">
        <f t="shared" si="0"/>
        <v>0.56872439230646332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9" t="s">
        <v>61</v>
      </c>
      <c r="B63" s="49">
        <f>'[1]Расшир на 01.10.21'!E806</f>
        <v>2143802.3751500002</v>
      </c>
      <c r="C63" s="49">
        <f>'[1]Расшир на 01.10.21'!F806</f>
        <v>1266952.2132899999</v>
      </c>
      <c r="D63" s="50">
        <f t="shared" si="0"/>
        <v>0.59098367833525334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9" t="s">
        <v>62</v>
      </c>
      <c r="B64" s="49">
        <f>'[1]Расшир на 01.10.21'!E820</f>
        <v>130671.49750999999</v>
      </c>
      <c r="C64" s="49">
        <f>'[1]Расшир на 01.10.21'!F820</f>
        <v>24796.428950000001</v>
      </c>
      <c r="D64" s="50">
        <f t="shared" si="0"/>
        <v>0.18976157327731236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customHeight="1" x14ac:dyDescent="0.25">
      <c r="A65" s="29" t="s">
        <v>63</v>
      </c>
      <c r="B65" s="49">
        <f>'[1]Расшир на 01.10.21'!E828</f>
        <v>1517207.2858499999</v>
      </c>
      <c r="C65" s="49">
        <f>'[1]Расшир на 01.10.21'!F828</f>
        <v>801244.22827000008</v>
      </c>
      <c r="D65" s="50">
        <f t="shared" si="0"/>
        <v>0.52810465369015891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hidden="1" customHeight="1" x14ac:dyDescent="0.25">
      <c r="A66" s="29" t="s">
        <v>64</v>
      </c>
      <c r="B66" s="49">
        <f>'[1]Расшир на 01.10.21'!E841</f>
        <v>0</v>
      </c>
      <c r="C66" s="49">
        <f>'[1]Расшир на 01.10.21'!F841</f>
        <v>0</v>
      </c>
      <c r="D66" s="50" t="e">
        <f t="shared" si="0"/>
        <v>#DIV/0!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29" t="s">
        <v>65</v>
      </c>
      <c r="B67" s="49">
        <f>'[1]Расшир на 01.10.21'!E844</f>
        <v>577389.37672000006</v>
      </c>
      <c r="C67" s="49">
        <f>'[1]Расшир на 01.10.21'!F844</f>
        <v>391804.12027000007</v>
      </c>
      <c r="D67" s="50">
        <f t="shared" si="0"/>
        <v>0.67857867856131693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customHeight="1" x14ac:dyDescent="0.25">
      <c r="A68" s="46" t="s">
        <v>66</v>
      </c>
      <c r="B68" s="47">
        <f>'[1]Расшир на 01.10.21'!E868-0.01</f>
        <v>15969.886569999999</v>
      </c>
      <c r="C68" s="47">
        <f>'[1]Расшир на 01.10.21'!F868</f>
        <v>3693.7413999999999</v>
      </c>
      <c r="D68" s="56">
        <f t="shared" si="0"/>
        <v>0.23129415376930884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customHeight="1" x14ac:dyDescent="0.25">
      <c r="A69" s="57" t="s">
        <v>67</v>
      </c>
      <c r="B69" s="49">
        <f>'[1]Расшир на 01.10.21'!E876</f>
        <v>598.06302000000005</v>
      </c>
      <c r="C69" s="49">
        <f>'[1]Расшир на 01.10.21'!F876</f>
        <v>598.06302000000005</v>
      </c>
      <c r="D69" s="50">
        <f t="shared" si="0"/>
        <v>1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customHeight="1" x14ac:dyDescent="0.25">
      <c r="A70" s="53" t="s">
        <v>68</v>
      </c>
      <c r="B70" s="49">
        <f>'[1]Расшир на 01.10.21'!E877</f>
        <v>3670</v>
      </c>
      <c r="C70" s="49">
        <f>'[1]Расшир на 01.10.21'!F877</f>
        <v>2232.9136699999999</v>
      </c>
      <c r="D70" s="50">
        <f t="shared" si="0"/>
        <v>0.60842334332425063</v>
      </c>
      <c r="E70" s="8"/>
      <c r="F70" s="9"/>
      <c r="G70" s="9"/>
      <c r="H70" s="9"/>
      <c r="I70" s="9"/>
      <c r="J70" s="9"/>
      <c r="K70" s="9"/>
      <c r="L70" s="9"/>
      <c r="M70" s="9"/>
    </row>
    <row r="71" spans="1:13" ht="22.5" customHeight="1" x14ac:dyDescent="0.25">
      <c r="A71" s="53" t="s">
        <v>69</v>
      </c>
      <c r="B71" s="49">
        <f>'[1]Расшир на 01.10.21'!$E$880</f>
        <v>11701.833549999999</v>
      </c>
      <c r="C71" s="49">
        <f>'[1]Расшир на 01.10.21'!$F$880+0.01</f>
        <v>862.77471000000003</v>
      </c>
      <c r="D71" s="50">
        <f t="shared" ref="D71:D98" si="2">C71/B71</f>
        <v>7.372987372564363E-2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46" t="s">
        <v>70</v>
      </c>
      <c r="B72" s="47">
        <f>'[1]Расшир на 01.10.21'!E882</f>
        <v>20427843.24281</v>
      </c>
      <c r="C72" s="47">
        <f>'[1]Расшир на 01.10.21'!F882-0.01</f>
        <v>13933097.169470001</v>
      </c>
      <c r="D72" s="48">
        <f t="shared" si="2"/>
        <v>0.68206403406654503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9" t="s">
        <v>71</v>
      </c>
      <c r="B73" s="49">
        <f>'[1]Расшир на 01.10.21'!E928</f>
        <v>8471626.6103399992</v>
      </c>
      <c r="C73" s="49">
        <f>'[1]Расшир на 01.10.21'!F928</f>
        <v>5456723.4938200004</v>
      </c>
      <c r="D73" s="50">
        <f t="shared" si="2"/>
        <v>0.64411756381706264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9" t="s">
        <v>72</v>
      </c>
      <c r="B74" s="49">
        <f>'[1]Расшир на 01.10.21'!E942</f>
        <v>8990545.3514999989</v>
      </c>
      <c r="C74" s="49">
        <f>'[1]Расшир на 01.10.21'!F942</f>
        <v>6410093.9733999996</v>
      </c>
      <c r="D74" s="50">
        <f t="shared" si="2"/>
        <v>0.71298166271198749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9" t="s">
        <v>73</v>
      </c>
      <c r="B75" s="49">
        <f>'[1]Расшир на 01.10.21'!E955</f>
        <v>1391209.4413999997</v>
      </c>
      <c r="C75" s="49">
        <f>'[1]Расшир на 01.10.21'!F955</f>
        <v>995997.86603000003</v>
      </c>
      <c r="D75" s="50">
        <f t="shared" si="2"/>
        <v>0.71592230212850561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9" t="s">
        <v>74</v>
      </c>
      <c r="B76" s="49">
        <f>'[1]Расшир на 01.10.21'!E966</f>
        <v>774047.49</v>
      </c>
      <c r="C76" s="49">
        <f>'[1]Расшир на 01.10.21'!F966</f>
        <v>507833.08363000001</v>
      </c>
      <c r="D76" s="50">
        <f t="shared" si="2"/>
        <v>0.65607484061475352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29" t="s">
        <v>75</v>
      </c>
      <c r="B77" s="49">
        <f>'[1]Расшир на 01.10.21'!E989</f>
        <v>800414.34956999996</v>
      </c>
      <c r="C77" s="49">
        <f>'[1]Расшир на 01.10.21'!F989</f>
        <v>562448.76259000006</v>
      </c>
      <c r="D77" s="50">
        <f t="shared" si="2"/>
        <v>0.70269700048750972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51" t="s">
        <v>76</v>
      </c>
      <c r="B78" s="47">
        <f>'[1]Расшир на 01.10.21'!E1011</f>
        <v>1354533.3093299998</v>
      </c>
      <c r="C78" s="47">
        <f>'[1]Расшир на 01.10.21'!F1011</f>
        <v>952601.41709999996</v>
      </c>
      <c r="D78" s="48">
        <f t="shared" si="2"/>
        <v>0.70326909684575445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9" t="s">
        <v>77</v>
      </c>
      <c r="B79" s="49">
        <f>'[1]Расшир на 01.10.21'!E1052</f>
        <v>1238964.63586</v>
      </c>
      <c r="C79" s="49">
        <f>'[1]Расшир на 01.10.21'!F1052</f>
        <v>871819.52544</v>
      </c>
      <c r="D79" s="50">
        <f t="shared" si="2"/>
        <v>0.70366780471893431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22.5" customHeight="1" x14ac:dyDescent="0.25">
      <c r="A80" s="29" t="s">
        <v>78</v>
      </c>
      <c r="B80" s="49">
        <f>'[1]Расшир на 01.10.21'!E1061</f>
        <v>26024.22493</v>
      </c>
      <c r="C80" s="49">
        <f>'[1]Расшир на 01.10.21'!F1061</f>
        <v>18850.587899999999</v>
      </c>
      <c r="D80" s="50">
        <f t="shared" si="2"/>
        <v>0.72434771643360518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32.25" customHeight="1" x14ac:dyDescent="0.25">
      <c r="A81" s="29" t="s">
        <v>79</v>
      </c>
      <c r="B81" s="49">
        <f>'[1]Расшир на 01.10.21'!E1065</f>
        <v>89544.448539999998</v>
      </c>
      <c r="C81" s="49">
        <f>'[1]Расшир на 01.10.21'!F1065</f>
        <v>61931.303759999995</v>
      </c>
      <c r="D81" s="50">
        <f t="shared" si="2"/>
        <v>0.69162639080115551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26.25" hidden="1" customHeight="1" x14ac:dyDescent="0.25">
      <c r="A82" s="51" t="s">
        <v>80</v>
      </c>
      <c r="B82" s="47">
        <f>'[1]Расшир на 01.10.21'!E1079</f>
        <v>0</v>
      </c>
      <c r="C82" s="47">
        <f>'[1]Расшир на 01.10.21'!F1079</f>
        <v>0</v>
      </c>
      <c r="D82" s="56" t="e">
        <f t="shared" si="2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18" hidden="1" customHeight="1" x14ac:dyDescent="0.25">
      <c r="A83" s="53" t="s">
        <v>81</v>
      </c>
      <c r="B83" s="49">
        <f>'[1]Расшир на 01.10.21'!E1100</f>
        <v>0</v>
      </c>
      <c r="C83" s="49">
        <f>'[1]Расшир на 01.10.21'!F1100</f>
        <v>0</v>
      </c>
      <c r="D83" s="50" t="e">
        <f t="shared" si="2"/>
        <v>#DIV/0!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46" t="s">
        <v>82</v>
      </c>
      <c r="B84" s="47">
        <f>'[1]Расшир на 01.10.21'!E1200</f>
        <v>2519225.4257399999</v>
      </c>
      <c r="C84" s="47">
        <f>'[1]Расшир на 01.10.21'!F1200</f>
        <v>1398427.8446</v>
      </c>
      <c r="D84" s="48">
        <f t="shared" si="2"/>
        <v>0.55510230657076842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customHeight="1" x14ac:dyDescent="0.25">
      <c r="A85" s="29" t="s">
        <v>83</v>
      </c>
      <c r="B85" s="49">
        <f>'[1]Расшир на 01.10.21'!E1247</f>
        <v>59248.73</v>
      </c>
      <c r="C85" s="49">
        <f>'[1]Расшир на 01.10.21'!F1247</f>
        <v>39408.965779999999</v>
      </c>
      <c r="D85" s="50">
        <f t="shared" si="2"/>
        <v>0.6651444812403573</v>
      </c>
      <c r="E85" s="8"/>
      <c r="F85" s="9"/>
      <c r="G85" s="9"/>
      <c r="H85" s="9"/>
      <c r="I85" s="9"/>
      <c r="J85" s="9"/>
      <c r="K85" s="9"/>
      <c r="L85" s="9"/>
      <c r="M85" s="9"/>
    </row>
    <row r="86" spans="1:13" ht="22.5" hidden="1" customHeight="1" x14ac:dyDescent="0.25">
      <c r="A86" s="29" t="s">
        <v>84</v>
      </c>
      <c r="B86" s="49">
        <f>'[1]Расшир на 01.10.21'!E1251</f>
        <v>0</v>
      </c>
      <c r="C86" s="49">
        <f>'[1]Расшир на 01.10.21'!F1251</f>
        <v>0</v>
      </c>
      <c r="D86" s="50" t="e">
        <f t="shared" si="2"/>
        <v>#DIV/0!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9" t="s">
        <v>85</v>
      </c>
      <c r="B87" s="49">
        <f>'[1]Расшир на 01.10.21'!E1256</f>
        <v>1623541.9998999999</v>
      </c>
      <c r="C87" s="49">
        <f>'[1]Расшир на 01.10.21'!F1256</f>
        <v>887960.00109999999</v>
      </c>
      <c r="D87" s="50">
        <f t="shared" si="2"/>
        <v>0.54692764409833117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9" t="s">
        <v>86</v>
      </c>
      <c r="B88" s="49">
        <f>'[1]Расшир на 01.10.21'!E1270</f>
        <v>766870.42076999997</v>
      </c>
      <c r="C88" s="49">
        <f>'[1]Расшир на 01.10.21'!F1270</f>
        <v>421304.19291000004</v>
      </c>
      <c r="D88" s="50">
        <f t="shared" si="2"/>
        <v>0.5493812011773469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29" t="s">
        <v>87</v>
      </c>
      <c r="B89" s="49">
        <f>'[1]Расшир на 01.10.21'!E1278</f>
        <v>69564.275070000003</v>
      </c>
      <c r="C89" s="49">
        <f>'[1]Расшир на 01.10.21'!F1278</f>
        <v>49754.684810000006</v>
      </c>
      <c r="D89" s="50">
        <f t="shared" si="2"/>
        <v>0.7152332825999218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46" t="s">
        <v>88</v>
      </c>
      <c r="B90" s="47">
        <f>'[1]Расшир на 01.10.21'!E1296-0.01</f>
        <v>1786011.58809</v>
      </c>
      <c r="C90" s="47">
        <f>'[1]Расшир на 01.10.21'!F1296</f>
        <v>1202134.68016</v>
      </c>
      <c r="D90" s="48">
        <f t="shared" si="2"/>
        <v>0.67308335969174149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9" t="s">
        <v>89</v>
      </c>
      <c r="B91" s="49">
        <f>'[1]Расшир на 01.10.21'!E1347</f>
        <v>1157084.86381</v>
      </c>
      <c r="C91" s="49">
        <f>'[1]Расшир на 01.10.21'!F1347</f>
        <v>795603.44454000005</v>
      </c>
      <c r="D91" s="50">
        <f t="shared" si="2"/>
        <v>0.68759299289446307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9" t="s">
        <v>90</v>
      </c>
      <c r="B92" s="49">
        <f>'[1]Расшир на 01.10.21'!E1352</f>
        <v>462310.69140000001</v>
      </c>
      <c r="C92" s="49">
        <f>'[1]Расшир на 01.10.21'!F1352</f>
        <v>263319.78951000003</v>
      </c>
      <c r="D92" s="50">
        <f t="shared" si="2"/>
        <v>0.56957322079789574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29" t="s">
        <v>91</v>
      </c>
      <c r="B93" s="49">
        <f>'[1]Расшир на 01.10.21'!E1361</f>
        <v>166616.04288000002</v>
      </c>
      <c r="C93" s="49">
        <f>'[1]Расшир на 01.10.21'!F1361</f>
        <v>143211.44611000002</v>
      </c>
      <c r="D93" s="50">
        <f t="shared" si="2"/>
        <v>0.859529752564965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58" t="s">
        <v>92</v>
      </c>
      <c r="B94" s="47">
        <f>B95</f>
        <v>50640</v>
      </c>
      <c r="C94" s="47">
        <f>C95</f>
        <v>37789.960780000001</v>
      </c>
      <c r="D94" s="48">
        <f t="shared" si="2"/>
        <v>0.7462472507898894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29" t="s">
        <v>93</v>
      </c>
      <c r="B95" s="49">
        <f>'[1]Расшир на 01.10.21'!E1381</f>
        <v>50640</v>
      </c>
      <c r="C95" s="49">
        <f>'[1]Расшир на 01.10.21'!F1381</f>
        <v>37789.960780000001</v>
      </c>
      <c r="D95" s="50">
        <f t="shared" si="2"/>
        <v>0.7462472507898894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51" t="s">
        <v>94</v>
      </c>
      <c r="B96" s="47">
        <f>'[1]Расшир на 01.10.21'!E1382</f>
        <v>815594.34693</v>
      </c>
      <c r="C96" s="47">
        <f>'[1]Расшир на 01.10.21'!F1382</f>
        <v>454081.63079999998</v>
      </c>
      <c r="D96" s="48">
        <f t="shared" si="2"/>
        <v>0.55674936015584287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ht="22.5" customHeight="1" x14ac:dyDescent="0.25">
      <c r="A97" s="29" t="s">
        <v>95</v>
      </c>
      <c r="B97" s="49">
        <f>'[1]Расшир на 01.10.21'!E1385</f>
        <v>815594.34693</v>
      </c>
      <c r="C97" s="49">
        <f>'[1]Расшир на 01.10.21'!F1385</f>
        <v>454081.63079999998</v>
      </c>
      <c r="D97" s="50">
        <f t="shared" si="2"/>
        <v>0.55674936015584287</v>
      </c>
      <c r="E97" s="8"/>
      <c r="F97" s="9"/>
      <c r="G97" s="9"/>
      <c r="H97" s="9"/>
      <c r="I97" s="9"/>
      <c r="J97" s="9"/>
      <c r="K97" s="9"/>
      <c r="L97" s="9"/>
      <c r="M97" s="9"/>
    </row>
    <row r="98" spans="1:13" s="40" customFormat="1" ht="21" customHeight="1" x14ac:dyDescent="0.3">
      <c r="A98" s="38" t="s">
        <v>96</v>
      </c>
      <c r="B98" s="59">
        <f>'[1]Расшир на 01.10.21'!E1389</f>
        <v>42396886.06522999</v>
      </c>
      <c r="C98" s="59">
        <f>'[1]Расшир на 01.10.21'!F1389</f>
        <v>25721126.507520001</v>
      </c>
      <c r="D98" s="60">
        <f t="shared" si="2"/>
        <v>0.60667489749003278</v>
      </c>
      <c r="E98" s="8"/>
      <c r="F98" s="61"/>
      <c r="G98" s="39"/>
      <c r="H98" s="39"/>
      <c r="I98" s="39"/>
      <c r="J98" s="39"/>
      <c r="K98" s="39"/>
      <c r="L98" s="39"/>
      <c r="M98" s="39"/>
    </row>
    <row r="99" spans="1:13" ht="24.75" customHeight="1" x14ac:dyDescent="0.25">
      <c r="A99" s="23"/>
      <c r="B99" s="24"/>
      <c r="C99" s="24"/>
      <c r="D99" s="62"/>
      <c r="E99" s="8"/>
      <c r="F99" s="9"/>
      <c r="G99" s="9"/>
      <c r="H99" s="9"/>
      <c r="I99" s="9"/>
      <c r="J99" s="9"/>
      <c r="K99" s="9"/>
      <c r="L99" s="9"/>
      <c r="M99" s="9"/>
    </row>
    <row r="100" spans="1:13" s="34" customFormat="1" ht="31.5" x14ac:dyDescent="0.25">
      <c r="A100" s="63" t="s">
        <v>97</v>
      </c>
      <c r="B100" s="20">
        <f>B39-B98</f>
        <v>28702.630460016429</v>
      </c>
      <c r="C100" s="20">
        <f>C39-C98</f>
        <v>3650147.983299993</v>
      </c>
      <c r="D100" s="21"/>
      <c r="E100" s="32"/>
      <c r="F100" s="33"/>
      <c r="G100" s="33"/>
      <c r="H100" s="33"/>
      <c r="I100" s="33"/>
      <c r="J100" s="33"/>
      <c r="K100" s="33"/>
      <c r="L100" s="33"/>
      <c r="M100" s="33"/>
    </row>
    <row r="101" spans="1:13" s="34" customFormat="1" ht="15.75" x14ac:dyDescent="0.25">
      <c r="A101" s="64"/>
      <c r="B101" s="24"/>
      <c r="C101" s="24"/>
      <c r="D101" s="21"/>
      <c r="E101" s="32"/>
      <c r="F101" s="33"/>
      <c r="G101" s="33"/>
      <c r="H101" s="33"/>
      <c r="I101" s="33"/>
      <c r="J101" s="33"/>
      <c r="K101" s="33"/>
      <c r="L101" s="33"/>
      <c r="M101" s="33"/>
    </row>
    <row r="102" spans="1:13" s="34" customFormat="1" ht="15.75" hidden="1" x14ac:dyDescent="0.25">
      <c r="A102" s="63" t="s">
        <v>98</v>
      </c>
      <c r="B102" s="20">
        <f>B103+B104</f>
        <v>0</v>
      </c>
      <c r="C102" s="20">
        <f>C103+C104</f>
        <v>0</v>
      </c>
      <c r="D102" s="21"/>
      <c r="E102" s="32"/>
      <c r="F102" s="33"/>
      <c r="G102" s="33"/>
      <c r="H102" s="33"/>
      <c r="I102" s="33"/>
      <c r="J102" s="33"/>
      <c r="K102" s="33"/>
      <c r="L102" s="33"/>
      <c r="M102" s="33"/>
    </row>
    <row r="103" spans="1:13" s="34" customFormat="1" ht="15.75" hidden="1" x14ac:dyDescent="0.25">
      <c r="A103" s="64" t="s">
        <v>99</v>
      </c>
      <c r="B103" s="24">
        <f>'[1]Расшир на 01.10.21'!E1395</f>
        <v>0</v>
      </c>
      <c r="C103" s="24">
        <f>'[1]Расшир на 01.10.21'!F1395</f>
        <v>0</v>
      </c>
      <c r="D103" s="21"/>
      <c r="E103" s="32"/>
      <c r="F103" s="33"/>
      <c r="G103" s="33"/>
      <c r="H103" s="33"/>
      <c r="I103" s="33"/>
      <c r="J103" s="33"/>
      <c r="K103" s="33"/>
      <c r="L103" s="33"/>
      <c r="M103" s="33"/>
    </row>
    <row r="104" spans="1:13" s="34" customFormat="1" ht="15.75" hidden="1" x14ac:dyDescent="0.25">
      <c r="A104" s="64" t="s">
        <v>100</v>
      </c>
      <c r="B104" s="24">
        <f>'[1]Расшир на 01.10.21'!E1396</f>
        <v>0</v>
      </c>
      <c r="C104" s="24">
        <f>'[1]Расшир на 01.10.21'!F1396</f>
        <v>0</v>
      </c>
      <c r="D104" s="21"/>
      <c r="E104" s="32"/>
      <c r="F104" s="33"/>
      <c r="G104" s="33"/>
      <c r="H104" s="33"/>
      <c r="I104" s="33"/>
      <c r="J104" s="33"/>
      <c r="K104" s="33"/>
      <c r="L104" s="33"/>
      <c r="M104" s="33"/>
    </row>
    <row r="105" spans="1:13" s="34" customFormat="1" ht="13.5" hidden="1" customHeight="1" x14ac:dyDescent="0.25">
      <c r="A105" s="64"/>
      <c r="B105" s="24"/>
      <c r="C105" s="24"/>
      <c r="D105" s="21"/>
      <c r="E105" s="32"/>
      <c r="F105" s="33"/>
      <c r="G105" s="33"/>
      <c r="H105" s="33"/>
      <c r="I105" s="33"/>
      <c r="J105" s="33"/>
      <c r="K105" s="33"/>
      <c r="L105" s="33"/>
      <c r="M105" s="33"/>
    </row>
    <row r="106" spans="1:13" s="34" customFormat="1" ht="31.5" x14ac:dyDescent="0.25">
      <c r="A106" s="63" t="s">
        <v>101</v>
      </c>
      <c r="B106" s="20">
        <f>B107+B108</f>
        <v>100000</v>
      </c>
      <c r="C106" s="20">
        <f>C107+C108</f>
        <v>0</v>
      </c>
      <c r="D106" s="21"/>
      <c r="E106" s="32"/>
      <c r="F106" s="33"/>
      <c r="G106" s="33"/>
      <c r="H106" s="33"/>
      <c r="I106" s="33"/>
      <c r="J106" s="33"/>
      <c r="K106" s="33"/>
      <c r="L106" s="33"/>
      <c r="M106" s="33"/>
    </row>
    <row r="107" spans="1:13" s="34" customFormat="1" ht="22.5" customHeight="1" x14ac:dyDescent="0.25">
      <c r="A107" s="65" t="s">
        <v>102</v>
      </c>
      <c r="B107" s="24">
        <f>'[1]Расшир на 01.10.21'!E1399</f>
        <v>1796644</v>
      </c>
      <c r="C107" s="24">
        <f>'[1]Расшир на 01.10.21'!F1399</f>
        <v>0</v>
      </c>
      <c r="D107" s="21"/>
      <c r="E107" s="32"/>
      <c r="F107" s="33"/>
      <c r="G107" s="33"/>
      <c r="H107" s="33"/>
      <c r="I107" s="33"/>
      <c r="J107" s="33"/>
      <c r="K107" s="33"/>
      <c r="L107" s="33"/>
      <c r="M107" s="33"/>
    </row>
    <row r="108" spans="1:13" s="34" customFormat="1" ht="31.5" x14ac:dyDescent="0.25">
      <c r="A108" s="65" t="s">
        <v>103</v>
      </c>
      <c r="B108" s="24">
        <f>'[1]Расшир на 01.10.21'!E1400</f>
        <v>-1696644</v>
      </c>
      <c r="C108" s="24">
        <f>'[1]Расшир на 01.10.21'!F1400</f>
        <v>0</v>
      </c>
      <c r="D108" s="21"/>
      <c r="E108" s="32"/>
      <c r="F108" s="33"/>
      <c r="G108" s="33"/>
      <c r="H108" s="33"/>
      <c r="I108" s="33"/>
      <c r="J108" s="33"/>
      <c r="K108" s="33"/>
      <c r="L108" s="33"/>
      <c r="M108" s="33"/>
    </row>
    <row r="109" spans="1:13" s="34" customFormat="1" ht="14.25" customHeight="1" x14ac:dyDescent="0.25">
      <c r="A109" s="64"/>
      <c r="B109" s="24"/>
      <c r="C109" s="24"/>
      <c r="D109" s="21"/>
      <c r="E109" s="32"/>
      <c r="F109" s="33"/>
      <c r="G109" s="33"/>
      <c r="H109" s="33"/>
      <c r="I109" s="33"/>
      <c r="J109" s="33"/>
      <c r="K109" s="33"/>
      <c r="L109" s="33"/>
      <c r="M109" s="33"/>
    </row>
    <row r="110" spans="1:13" s="34" customFormat="1" ht="22.5" customHeight="1" x14ac:dyDescent="0.25">
      <c r="A110" s="63" t="s">
        <v>104</v>
      </c>
      <c r="B110" s="20">
        <f>B111+B112</f>
        <v>-515800</v>
      </c>
      <c r="C110" s="20">
        <f>'[1]Расшир на 01.10.21'!F1402</f>
        <v>-2500000</v>
      </c>
      <c r="D110" s="21"/>
      <c r="E110" s="32"/>
      <c r="F110" s="33"/>
      <c r="G110" s="33"/>
      <c r="H110" s="33"/>
      <c r="I110" s="33"/>
      <c r="J110" s="33"/>
      <c r="K110" s="33"/>
      <c r="L110" s="33"/>
      <c r="M110" s="33"/>
    </row>
    <row r="111" spans="1:13" s="34" customFormat="1" ht="22.5" customHeight="1" x14ac:dyDescent="0.25">
      <c r="A111" s="64" t="s">
        <v>105</v>
      </c>
      <c r="B111" s="24">
        <f>'[1]Расшир на 01.10.21'!E1403</f>
        <v>10546645</v>
      </c>
      <c r="C111" s="24">
        <f>'[1]Расшир на 01.10.21'!F1403</f>
        <v>900000</v>
      </c>
      <c r="D111" s="21"/>
      <c r="E111" s="32"/>
      <c r="F111" s="33"/>
      <c r="G111" s="33"/>
      <c r="H111" s="33"/>
      <c r="I111" s="33"/>
      <c r="J111" s="33"/>
      <c r="K111" s="33"/>
      <c r="L111" s="33"/>
      <c r="M111" s="33"/>
    </row>
    <row r="112" spans="1:13" s="34" customFormat="1" ht="22.5" customHeight="1" x14ac:dyDescent="0.25">
      <c r="A112" s="65" t="s">
        <v>106</v>
      </c>
      <c r="B112" s="24">
        <f>'[1]Расшир на 01.10.21'!E1404</f>
        <v>-11062445</v>
      </c>
      <c r="C112" s="24">
        <f>'[1]Расшир на 01.10.21'!F1404</f>
        <v>-3400000</v>
      </c>
      <c r="D112" s="21"/>
      <c r="E112" s="32"/>
      <c r="F112" s="33"/>
      <c r="G112" s="33"/>
      <c r="H112" s="33"/>
      <c r="I112" s="33"/>
      <c r="J112" s="33"/>
      <c r="K112" s="33"/>
      <c r="L112" s="33"/>
      <c r="M112" s="33"/>
    </row>
    <row r="113" spans="1:13" s="34" customFormat="1" ht="15.75" customHeight="1" x14ac:dyDescent="0.25">
      <c r="A113" s="65"/>
      <c r="B113" s="24"/>
      <c r="C113" s="24"/>
      <c r="D113" s="21"/>
      <c r="E113" s="32"/>
      <c r="F113" s="33"/>
      <c r="G113" s="33"/>
      <c r="H113" s="33"/>
      <c r="I113" s="33"/>
      <c r="J113" s="33"/>
      <c r="K113" s="33"/>
      <c r="L113" s="33"/>
      <c r="M113" s="33"/>
    </row>
    <row r="114" spans="1:13" s="34" customFormat="1" ht="34.5" hidden="1" customHeight="1" x14ac:dyDescent="0.25">
      <c r="A114" s="66" t="s">
        <v>107</v>
      </c>
      <c r="B114" s="67">
        <v>0</v>
      </c>
      <c r="C114" s="68">
        <f>C115</f>
        <v>0</v>
      </c>
      <c r="D114" s="21"/>
      <c r="E114" s="32"/>
      <c r="F114" s="33"/>
      <c r="G114" s="33"/>
      <c r="H114" s="33"/>
      <c r="I114" s="33"/>
      <c r="J114" s="33"/>
      <c r="K114" s="33"/>
      <c r="L114" s="33"/>
      <c r="M114" s="33"/>
    </row>
    <row r="115" spans="1:13" s="34" customFormat="1" ht="50.25" hidden="1" customHeight="1" x14ac:dyDescent="0.25">
      <c r="A115" s="69" t="s">
        <v>108</v>
      </c>
      <c r="B115" s="70">
        <v>0</v>
      </c>
      <c r="C115" s="71"/>
      <c r="D115" s="21"/>
      <c r="E115" s="32"/>
      <c r="F115" s="33"/>
      <c r="G115" s="33"/>
      <c r="H115" s="33"/>
      <c r="I115" s="33"/>
      <c r="J115" s="33"/>
      <c r="K115" s="33"/>
      <c r="L115" s="33"/>
      <c r="M115" s="33"/>
    </row>
    <row r="116" spans="1:13" s="34" customFormat="1" ht="33" hidden="1" customHeight="1" x14ac:dyDescent="0.25">
      <c r="A116" s="63" t="s">
        <v>109</v>
      </c>
      <c r="B116" s="20">
        <f>B117+B118</f>
        <v>0</v>
      </c>
      <c r="C116" s="20">
        <f>C117+C118</f>
        <v>0</v>
      </c>
      <c r="D116" s="21"/>
      <c r="E116" s="32"/>
      <c r="F116" s="33"/>
      <c r="G116" s="33"/>
      <c r="H116" s="33"/>
      <c r="I116" s="33"/>
      <c r="J116" s="33"/>
      <c r="K116" s="33"/>
      <c r="L116" s="33"/>
      <c r="M116" s="33"/>
    </row>
    <row r="117" spans="1:13" s="34" customFormat="1" ht="22.5" hidden="1" customHeight="1" x14ac:dyDescent="0.25">
      <c r="A117" s="64" t="s">
        <v>110</v>
      </c>
      <c r="B117" s="24"/>
      <c r="C117" s="24"/>
      <c r="D117" s="21"/>
      <c r="E117" s="32"/>
      <c r="F117" s="33"/>
      <c r="G117" s="33"/>
      <c r="H117" s="33"/>
      <c r="I117" s="33"/>
      <c r="J117" s="33"/>
      <c r="K117" s="33"/>
      <c r="L117" s="33"/>
      <c r="M117" s="33"/>
    </row>
    <row r="118" spans="1:13" s="34" customFormat="1" ht="22.5" hidden="1" customHeight="1" x14ac:dyDescent="0.25">
      <c r="A118" s="64" t="s">
        <v>111</v>
      </c>
      <c r="B118" s="24"/>
      <c r="C118" s="24"/>
      <c r="D118" s="21"/>
      <c r="E118" s="32"/>
      <c r="F118" s="33"/>
      <c r="G118" s="33"/>
      <c r="H118" s="33"/>
      <c r="I118" s="33"/>
      <c r="J118" s="33"/>
      <c r="K118" s="33"/>
      <c r="L118" s="33"/>
      <c r="M118" s="33"/>
    </row>
    <row r="119" spans="1:13" s="34" customFormat="1" ht="13.5" hidden="1" customHeight="1" x14ac:dyDescent="0.25">
      <c r="A119" s="65"/>
      <c r="B119" s="24"/>
      <c r="C119" s="24"/>
      <c r="D119" s="21"/>
      <c r="E119" s="32"/>
      <c r="F119" s="33"/>
      <c r="G119" s="33"/>
      <c r="H119" s="33"/>
      <c r="I119" s="33"/>
      <c r="J119" s="33"/>
      <c r="K119" s="33"/>
      <c r="L119" s="33"/>
      <c r="M119" s="33"/>
    </row>
    <row r="120" spans="1:13" s="34" customFormat="1" ht="31.5" x14ac:dyDescent="0.25">
      <c r="A120" s="63" t="s">
        <v>112</v>
      </c>
      <c r="B120" s="20">
        <f>'[1]Расшир на 01.10.21'!E1405</f>
        <v>0</v>
      </c>
      <c r="C120" s="20">
        <f>C123+C125+C121</f>
        <v>1142595.3957</v>
      </c>
      <c r="D120" s="21"/>
      <c r="E120" s="32"/>
      <c r="F120" s="33"/>
      <c r="G120" s="33"/>
      <c r="H120" s="33"/>
      <c r="I120" s="33"/>
      <c r="J120" s="33"/>
      <c r="K120" s="33"/>
      <c r="L120" s="33"/>
      <c r="M120" s="33"/>
    </row>
    <row r="121" spans="1:13" s="34" customFormat="1" ht="37.5" customHeight="1" x14ac:dyDescent="0.25">
      <c r="A121" s="72" t="s">
        <v>113</v>
      </c>
      <c r="B121" s="73">
        <f>B122</f>
        <v>0</v>
      </c>
      <c r="C121" s="73">
        <f>C122</f>
        <v>2712</v>
      </c>
      <c r="D121" s="21"/>
      <c r="E121" s="32"/>
      <c r="F121" s="33"/>
      <c r="G121" s="33"/>
      <c r="H121" s="33"/>
      <c r="I121" s="33"/>
      <c r="J121" s="33"/>
      <c r="K121" s="33"/>
      <c r="L121" s="33"/>
      <c r="M121" s="33"/>
    </row>
    <row r="122" spans="1:13" s="34" customFormat="1" ht="31.5" x14ac:dyDescent="0.25">
      <c r="A122" s="74" t="s">
        <v>114</v>
      </c>
      <c r="B122" s="24">
        <v>0</v>
      </c>
      <c r="C122" s="24">
        <f>'[1]Расшир на 01.10.21'!F1407</f>
        <v>2712</v>
      </c>
      <c r="D122" s="21"/>
      <c r="E122" s="32"/>
      <c r="F122" s="33"/>
      <c r="G122" s="33"/>
      <c r="H122" s="33"/>
      <c r="I122" s="33"/>
      <c r="J122" s="33"/>
      <c r="K122" s="33"/>
      <c r="L122" s="33"/>
      <c r="M122" s="33"/>
    </row>
    <row r="123" spans="1:13" s="34" customFormat="1" ht="31.5" x14ac:dyDescent="0.25">
      <c r="A123" s="66" t="s">
        <v>115</v>
      </c>
      <c r="B123" s="71">
        <f>'[1]Расшир на 01.10.21'!E1410</f>
        <v>0</v>
      </c>
      <c r="C123" s="71">
        <f>'[1]Расшир на 01.10.21'!F1410</f>
        <v>1139883.3957</v>
      </c>
      <c r="D123" s="21"/>
      <c r="E123" s="32"/>
      <c r="F123" s="33"/>
      <c r="G123" s="33"/>
      <c r="H123" s="33"/>
      <c r="I123" s="33"/>
      <c r="J123" s="33"/>
      <c r="K123" s="33"/>
      <c r="L123" s="33"/>
      <c r="M123" s="33"/>
    </row>
    <row r="124" spans="1:13" ht="15.75" hidden="1" x14ac:dyDescent="0.25">
      <c r="A124" s="75"/>
      <c r="B124" s="24"/>
      <c r="C124" s="24"/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29.45" hidden="1" customHeight="1" x14ac:dyDescent="0.25">
      <c r="A125" s="76" t="s">
        <v>116</v>
      </c>
      <c r="B125" s="73">
        <f>B126</f>
        <v>0</v>
      </c>
      <c r="C125" s="73">
        <f>C126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77" t="s">
        <v>117</v>
      </c>
      <c r="B126" s="78">
        <f>'[1]Расшир на 01.10.21'!E1409</f>
        <v>0</v>
      </c>
      <c r="C126" s="78">
        <f>'[1]Расшир на 01.10.21'!F1409</f>
        <v>0</v>
      </c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3"/>
      <c r="B127" s="24"/>
      <c r="C127" s="24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15.75" hidden="1" x14ac:dyDescent="0.25">
      <c r="A128" s="23"/>
      <c r="B128" s="24"/>
      <c r="C128" s="24"/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63" x14ac:dyDescent="0.25">
      <c r="A129" s="79" t="s">
        <v>118</v>
      </c>
      <c r="B129" s="24">
        <v>0</v>
      </c>
      <c r="C129" s="24">
        <f>C123</f>
        <v>1139883.3957</v>
      </c>
      <c r="D129" s="21"/>
      <c r="E129" s="8"/>
      <c r="F129" s="9"/>
      <c r="G129" s="9"/>
      <c r="H129" s="9"/>
      <c r="I129" s="9"/>
      <c r="J129" s="9"/>
      <c r="K129" s="9"/>
      <c r="L129" s="9"/>
      <c r="M129" s="9"/>
    </row>
    <row r="130" spans="1:13" s="34" customFormat="1" ht="32.25" hidden="1" customHeight="1" x14ac:dyDescent="0.25">
      <c r="A130" s="63" t="s">
        <v>119</v>
      </c>
      <c r="B130" s="20">
        <f>B102+B106+B110+B116+B120</f>
        <v>-415800</v>
      </c>
      <c r="C130" s="20">
        <f>C102+C106+C110+C116+C120</f>
        <v>-1357404.6043</v>
      </c>
      <c r="D130" s="21"/>
      <c r="E130" s="32"/>
      <c r="F130" s="33"/>
      <c r="G130" s="33"/>
      <c r="H130" s="33"/>
      <c r="I130" s="33"/>
      <c r="J130" s="33"/>
      <c r="K130" s="33"/>
      <c r="L130" s="33"/>
      <c r="M130" s="33"/>
    </row>
    <row r="131" spans="1:13" ht="32.25" customHeight="1" x14ac:dyDescent="0.25">
      <c r="A131" s="30" t="s">
        <v>109</v>
      </c>
      <c r="B131" s="20">
        <f>'[1]Расшир на 01.10.21'!E1413</f>
        <v>387097.36953999847</v>
      </c>
      <c r="C131" s="20">
        <f>'[1]Расшир на 01.10.21'!F1413</f>
        <v>-2292743.3790000007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3" t="s">
        <v>110</v>
      </c>
      <c r="B132" s="24">
        <f>'[1]Расшир на 01.10.21'!E1414</f>
        <v>-54768877.695689999</v>
      </c>
      <c r="C132" s="24">
        <f>'[1]Расшир на 01.10.21'!F1414</f>
        <v>-39179915.479939997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2.5" customHeight="1" x14ac:dyDescent="0.25">
      <c r="A133" s="23" t="s">
        <v>111</v>
      </c>
      <c r="B133" s="24">
        <f>'[1]Расшир на 01.10.21'!E1415</f>
        <v>55155975.065229997</v>
      </c>
      <c r="C133" s="24">
        <f>'[1]Расшир на 01.10.21'!F1415</f>
        <v>36887172.100939997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30" customHeight="1" x14ac:dyDescent="0.25">
      <c r="A134" s="30" t="s">
        <v>119</v>
      </c>
      <c r="B134" s="20">
        <f>B106+B110+B120+B131+B102</f>
        <v>-28702.630460001528</v>
      </c>
      <c r="C134" s="20">
        <f>C106+C110+C120+C131+C102</f>
        <v>-3650147.9833000004</v>
      </c>
      <c r="D134" s="21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60" customHeight="1" x14ac:dyDescent="0.25">
      <c r="A135" s="80"/>
      <c r="B135" s="81"/>
      <c r="C135" s="82"/>
      <c r="D135" s="12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10.5" hidden="1" customHeight="1" x14ac:dyDescent="0.25">
      <c r="A136" s="80"/>
      <c r="B136" s="83"/>
      <c r="C136" s="84"/>
      <c r="D136" s="12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171" customHeight="1" x14ac:dyDescent="0.25">
      <c r="A137" s="80"/>
      <c r="B137" s="83"/>
      <c r="C137" s="84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0.5" customHeight="1" x14ac:dyDescent="0.25">
      <c r="A138" s="85"/>
      <c r="B138" s="83"/>
      <c r="C138" s="84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2" customHeight="1" x14ac:dyDescent="0.25">
      <c r="A139" s="85"/>
      <c r="B139" s="83"/>
      <c r="C139" s="84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2.75" customHeight="1" x14ac:dyDescent="0.25">
      <c r="A140" s="85"/>
      <c r="B140" s="83"/>
      <c r="C140" s="84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5.75" x14ac:dyDescent="0.25">
      <c r="A141" s="10"/>
      <c r="B141" s="9"/>
      <c r="C141" s="11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5.75" x14ac:dyDescent="0.25">
      <c r="A142" s="10"/>
      <c r="B142" s="8"/>
      <c r="C142" s="11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5.75" x14ac:dyDescent="0.25">
      <c r="A143" s="10"/>
      <c r="B143" s="9"/>
      <c r="C143" s="11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5.75" x14ac:dyDescent="0.25">
      <c r="A144" s="10"/>
      <c r="B144" s="9"/>
      <c r="C144" s="11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5.75" x14ac:dyDescent="0.25">
      <c r="A145" s="10"/>
      <c r="B145" s="9"/>
      <c r="C145" s="11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5.75" x14ac:dyDescent="0.25">
      <c r="A146" s="10"/>
      <c r="B146" s="9"/>
      <c r="C146" s="11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5.75" x14ac:dyDescent="0.25">
      <c r="A147" s="10"/>
      <c r="B147" s="9"/>
      <c r="C147" s="11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5.75" x14ac:dyDescent="0.25">
      <c r="A148" s="10"/>
      <c r="B148" s="9"/>
      <c r="C148" s="11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9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238" spans="1:13" ht="15.75" x14ac:dyDescent="0.25">
      <c r="A238" s="10"/>
      <c r="B238" s="9"/>
      <c r="C238" s="11"/>
      <c r="D238" s="12"/>
      <c r="E238" s="8"/>
      <c r="F238" s="9"/>
      <c r="G238" s="9"/>
      <c r="H238" s="9"/>
      <c r="I238" s="9"/>
      <c r="J238" s="9"/>
      <c r="K238" s="9"/>
      <c r="L238" s="9"/>
      <c r="M238" s="9"/>
    </row>
    <row r="505" spans="3:3" ht="18.75" x14ac:dyDescent="0.3">
      <c r="C505" s="86"/>
    </row>
    <row r="506" spans="3:3" ht="18.75" x14ac:dyDescent="0.3">
      <c r="C506" s="86"/>
    </row>
    <row r="509" spans="3:3" x14ac:dyDescent="0.2">
      <c r="C509" s="87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39C63F-8533-4E14-9ACC-00DFB39122B6}"/>
</file>

<file path=customXml/itemProps2.xml><?xml version="1.0" encoding="utf-8"?>
<ds:datastoreItem xmlns:ds="http://schemas.openxmlformats.org/officeDocument/2006/customXml" ds:itemID="{1F6B3B32-E447-41D5-B20C-38DEEC1146C0}"/>
</file>

<file path=customXml/itemProps3.xml><?xml version="1.0" encoding="utf-8"?>
<ds:datastoreItem xmlns:ds="http://schemas.openxmlformats.org/officeDocument/2006/customXml" ds:itemID="{E9024BDA-AB5B-44E6-81AC-B6BC17197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01.10.2021</vt:lpstr>
      <vt:lpstr>'на 01.10.2021'!Область_печати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2021-10-12T03:29:33Z</dcterms:created>
  <dcterms:modified xsi:type="dcterms:W3CDTF">2021-10-14T02:24:05Z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