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280"/>
  </bookViews>
  <sheets>
    <sheet name="на 01.06.2021" sheetId="1" r:id="rId1"/>
  </sheets>
  <externalReferences>
    <externalReference r:id="rId2"/>
  </externalReferences>
  <definedNames>
    <definedName name="Z_3A62FDFE_B33F_4285_AF26_B946B57D89E5_.wvu.Rows" localSheetId="0" hidden="1">'на 01.06.2021'!$30:$30,'на 01.06.2021'!$40:$40,'на 01.06.2021'!$82:$83,'на 01.06.2021'!$101:$104,'на 01.06.2021'!$123:$123,'на 01.06.2021'!$127:$127,'на 01.06.2021'!$136:$136</definedName>
    <definedName name="Z_5F4BDBB1_E645_4516_8FC8_7D1E2AFE448F_.wvu.Rows" localSheetId="0" hidden="1">'на 01.06.2021'!$30:$30,'на 01.06.2021'!$40:$40,'на 01.06.2021'!$66:$66,'на 01.06.2021'!$82:$83,'на 01.06.2021'!$101:$104,'на 01.06.2021'!$123:$123,'на 01.06.2021'!$127:$127</definedName>
    <definedName name="Z_791A6B44_A126_477F_8F66_87C81269CCAF_.wvu.Rows" localSheetId="0" hidden="1">'на 01.06.2021'!#REF!,'на 01.06.2021'!$121:$122,'на 01.06.2021'!$128:$128</definedName>
    <definedName name="Z_941B9BCB_D95B_4828_B060_DECC595C9511_.wvu.Rows" localSheetId="0" hidden="1">'на 01.06.2021'!$30:$30,'на 01.06.2021'!$33:$33,'на 01.06.2021'!$40:$40,'на 01.06.2021'!$48:$48,'на 01.06.2021'!$66:$66,'на 01.06.2021'!$71:$71,'на 01.06.2021'!$82:$83,'на 01.06.2021'!$101:$104,'на 01.06.2021'!$120:$128,'на 01.06.2021'!$136:$136</definedName>
    <definedName name="Z_AD8B40E3_4B89_443C_9ACF_B6D22B3A77E7_.wvu.Rows" localSheetId="0" hidden="1">'на 01.06.2021'!$30:$30,'на 01.06.2021'!$33:$33,'на 01.06.2021'!$40:$40,'на 01.06.2021'!$48:$48,'на 01.06.2021'!$66:$66,'на 01.06.2021'!$71:$71,'на 01.06.2021'!$82:$83,'на 01.06.2021'!$101:$104,'на 01.06.2021'!$120:$128,'на 01.06.2021'!$136:$136</definedName>
    <definedName name="Z_AFEF4DE1_67D6_48C6_A8C8_B9E9198BBD0E_.wvu.PrintArea" localSheetId="0" hidden="1">'на 01.06.2021'!$A$1:$D$140</definedName>
    <definedName name="Z_AFEF4DE1_67D6_48C6_A8C8_B9E9198BBD0E_.wvu.Rows" localSheetId="0" hidden="1">'на 01.06.2021'!$30:$30,'на 01.06.2021'!$40:$40,'на 01.06.2021'!$55:$55,'на 01.06.2021'!$66:$66,'на 01.06.2021'!$69:$69,'на 01.06.2021'!$71:$71,'на 01.06.2021'!$82:$83,'на 01.06.2021'!$86:$86,'на 01.06.2021'!$101:$104,'на 01.06.2021'!$121:$122,'на 01.06.2021'!$124:$128,'на 01.06.2021'!$130:$130,'на 01.06.2021'!$136:$136</definedName>
    <definedName name="Z_CAE69FAB_AFBE_4188_8F32_69E048226F14_.wvu.Rows" localSheetId="0" hidden="1">'на 01.06.2021'!$30:$30,'на 01.06.2021'!$33:$33,'на 01.06.2021'!$40:$41,'на 01.06.2021'!$66:$66,'на 01.06.2021'!$71:$71,'на 01.06.2021'!$82:$83,'на 01.06.2021'!$136:$136</definedName>
    <definedName name="Z_D2DF83CF_573E_4A86_A4BE_5A992E023C65_.wvu.Rows" localSheetId="0" hidden="1">'на 01.06.2021'!#REF!,'на 01.06.2021'!$121:$122,'на 01.06.2021'!$128:$128</definedName>
    <definedName name="Z_E2CE03E0_A708_4616_8DFD_0910D1C70A9E_.wvu.Rows" localSheetId="0" hidden="1">'на 01.06.2021'!#REF!,'на 01.06.2021'!$121:$122,'на 01.06.2021'!$128:$128</definedName>
    <definedName name="Z_E6F394BB_DB4B_47AB_A066_DC195B03AE3E_.wvu.Rows" localSheetId="0" hidden="1">'на 01.06.2021'!$30:$30,'на 01.06.2021'!$40:$40,'на 01.06.2021'!$66:$66,'на 01.06.2021'!$69:$69,'на 01.06.2021'!$71:$71,'на 01.06.2021'!$82:$83,'на 01.06.2021'!$101:$104,'на 01.06.2021'!$113:$118,'на 01.06.2021'!$124:$128,'на 01.06.2021'!$130:$130,'на 01.06.2021'!$136:$136</definedName>
    <definedName name="Z_E8991B2E_0E9F_48F3_A4D6_3B340ABE8C8E_.wvu.Rows" localSheetId="0" hidden="1">'на 01.06.2021'!$40:$41,'на 01.06.2021'!$128:$128</definedName>
    <definedName name="Z_F385514D_10E2_4F02_BC23_DB9B134ACC31_.wvu.PrintArea" localSheetId="0" hidden="1">'на 01.06.2021'!$A$1:$D$140</definedName>
    <definedName name="Z_F385514D_10E2_4F02_BC23_DB9B134ACC31_.wvu.Rows" localSheetId="0" hidden="1">'на 01.06.2021'!$30:$30,'на 01.06.2021'!$41:$41,'на 01.06.2021'!$66:$66,'на 01.06.2021'!$82:$83,'на 01.06.2021'!$86:$86,'на 01.06.2021'!$104:$104,'на 01.06.2021'!$121:$122,'на 01.06.2021'!$124:$128,'на 01.06.2021'!$130:$130,'на 01.06.2021'!$136:$136</definedName>
    <definedName name="Z_F59D258D_974D_4B2B_B7CC_86B99245EC3C_.wvu.PrintArea" localSheetId="0" hidden="1">'на 01.06.2021'!$A$1:$D$140</definedName>
    <definedName name="Z_F59D258D_974D_4B2B_B7CC_86B99245EC3C_.wvu.Rows" localSheetId="0" hidden="1">'на 01.06.2021'!$30:$30,'на 01.06.2021'!$33:$33,'на 01.06.2021'!$40:$41,'на 01.06.2021'!$48:$48,'на 01.06.2021'!$66:$66,'на 01.06.2021'!$71:$71,'на 01.06.2021'!$82:$83,'на 01.06.2021'!$101:$104,'на 01.06.2021'!$123:$123,'на 01.06.2021'!$127:$127,'на 01.06.2021'!$136:$136</definedName>
    <definedName name="Z_F8542D9D_A523_4F6F_8CFE_9BA4BA3D5B88_.wvu.Rows" localSheetId="0" hidden="1">'на 01.06.2021'!$40:$40,'на 01.06.2021'!$101:$104,'на 01.06.2021'!$121:$123,'на 01.06.2021'!$127:$127</definedName>
    <definedName name="Z_FAFBB87E_73E9_461E_A4E8_A0EB3259EED0_.wvu.PrintArea" localSheetId="0" hidden="1">'на 01.06.2021'!$A$1:$D$140</definedName>
    <definedName name="Z_FAFBB87E_73E9_461E_A4E8_A0EB3259EED0_.wvu.Rows" localSheetId="0" hidden="1">'на 01.06.2021'!$31:$31,'на 01.06.2021'!$40:$40,'на 01.06.2021'!$101:$104,'на 01.06.2021'!$121:$123,'на 01.06.2021'!$127:$127</definedName>
    <definedName name="_xlnm.Print_Area" localSheetId="0">'на 01.06.2021'!$A$1:$D$134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B126" i="1"/>
  <c r="B125" i="1"/>
  <c r="C123" i="1"/>
  <c r="C129" i="1" s="1"/>
  <c r="B123" i="1"/>
  <c r="C122" i="1"/>
  <c r="C121" i="1"/>
  <c r="B121" i="1"/>
  <c r="B120" i="1"/>
  <c r="C118" i="1"/>
  <c r="B118" i="1"/>
  <c r="C117" i="1"/>
  <c r="C116" i="1" s="1"/>
  <c r="B117" i="1"/>
  <c r="C115" i="1"/>
  <c r="C114" i="1" s="1"/>
  <c r="C112" i="1"/>
  <c r="B112" i="1"/>
  <c r="C111" i="1"/>
  <c r="B111" i="1"/>
  <c r="B110" i="1" s="1"/>
  <c r="C110" i="1"/>
  <c r="C108" i="1"/>
  <c r="B108" i="1"/>
  <c r="C107" i="1"/>
  <c r="C106" i="1" s="1"/>
  <c r="B107" i="1"/>
  <c r="B106" i="1" s="1"/>
  <c r="C104" i="1"/>
  <c r="B104" i="1"/>
  <c r="C103" i="1"/>
  <c r="C102" i="1" s="1"/>
  <c r="B103" i="1"/>
  <c r="C98" i="1"/>
  <c r="D98" i="1" s="1"/>
  <c r="B98" i="1"/>
  <c r="C97" i="1"/>
  <c r="B97" i="1"/>
  <c r="C96" i="1"/>
  <c r="D96" i="1" s="1"/>
  <c r="B96" i="1"/>
  <c r="C95" i="1"/>
  <c r="D95" i="1" s="1"/>
  <c r="B95" i="1"/>
  <c r="C94" i="1"/>
  <c r="D94" i="1" s="1"/>
  <c r="B94" i="1"/>
  <c r="C93" i="1"/>
  <c r="D93" i="1" s="1"/>
  <c r="B93" i="1"/>
  <c r="C92" i="1"/>
  <c r="D92" i="1" s="1"/>
  <c r="B92" i="1"/>
  <c r="C91" i="1"/>
  <c r="D91" i="1" s="1"/>
  <c r="B91" i="1"/>
  <c r="C90" i="1"/>
  <c r="B90" i="1"/>
  <c r="C89" i="1"/>
  <c r="D89" i="1" s="1"/>
  <c r="B89" i="1"/>
  <c r="C88" i="1"/>
  <c r="D88" i="1" s="1"/>
  <c r="B88" i="1"/>
  <c r="C87" i="1"/>
  <c r="D87" i="1" s="1"/>
  <c r="B87" i="1"/>
  <c r="C86" i="1"/>
  <c r="D86" i="1" s="1"/>
  <c r="B86" i="1"/>
  <c r="C85" i="1"/>
  <c r="D85" i="1" s="1"/>
  <c r="B85" i="1"/>
  <c r="C84" i="1"/>
  <c r="D84" i="1" s="1"/>
  <c r="B84" i="1"/>
  <c r="C83" i="1"/>
  <c r="D83" i="1" s="1"/>
  <c r="B83" i="1"/>
  <c r="C82" i="1"/>
  <c r="D82" i="1" s="1"/>
  <c r="B82" i="1"/>
  <c r="C81" i="1"/>
  <c r="D81" i="1" s="1"/>
  <c r="B81" i="1"/>
  <c r="C80" i="1"/>
  <c r="D80" i="1" s="1"/>
  <c r="B80" i="1"/>
  <c r="C79" i="1"/>
  <c r="D79" i="1" s="1"/>
  <c r="B79" i="1"/>
  <c r="C78" i="1"/>
  <c r="D78" i="1" s="1"/>
  <c r="B78" i="1"/>
  <c r="C77" i="1"/>
  <c r="D77" i="1" s="1"/>
  <c r="B77" i="1"/>
  <c r="C76" i="1"/>
  <c r="D76" i="1" s="1"/>
  <c r="B76" i="1"/>
  <c r="C75" i="1"/>
  <c r="D75" i="1" s="1"/>
  <c r="B75" i="1"/>
  <c r="C74" i="1"/>
  <c r="D74" i="1" s="1"/>
  <c r="B74" i="1"/>
  <c r="C73" i="1"/>
  <c r="D73" i="1" s="1"/>
  <c r="B73" i="1"/>
  <c r="C72" i="1"/>
  <c r="D72" i="1" s="1"/>
  <c r="B72" i="1"/>
  <c r="C71" i="1"/>
  <c r="D71" i="1" s="1"/>
  <c r="B71" i="1"/>
  <c r="C70" i="1"/>
  <c r="B70" i="1"/>
  <c r="C69" i="1"/>
  <c r="D69" i="1" s="1"/>
  <c r="B69" i="1"/>
  <c r="C68" i="1"/>
  <c r="D68" i="1" s="1"/>
  <c r="B68" i="1"/>
  <c r="C67" i="1"/>
  <c r="D67" i="1" s="1"/>
  <c r="B67" i="1"/>
  <c r="C66" i="1"/>
  <c r="D66" i="1" s="1"/>
  <c r="B66" i="1"/>
  <c r="C65" i="1"/>
  <c r="D65" i="1" s="1"/>
  <c r="B65" i="1"/>
  <c r="C64" i="1"/>
  <c r="D64" i="1" s="1"/>
  <c r="B64" i="1"/>
  <c r="C63" i="1"/>
  <c r="D63" i="1" s="1"/>
  <c r="B63" i="1"/>
  <c r="C62" i="1"/>
  <c r="D62" i="1" s="1"/>
  <c r="B62" i="1"/>
  <c r="C61" i="1"/>
  <c r="D61" i="1" s="1"/>
  <c r="B61" i="1"/>
  <c r="C60" i="1"/>
  <c r="D60" i="1" s="1"/>
  <c r="B60" i="1"/>
  <c r="C59" i="1"/>
  <c r="D59" i="1" s="1"/>
  <c r="B59" i="1"/>
  <c r="C58" i="1"/>
  <c r="D58" i="1" s="1"/>
  <c r="B58" i="1"/>
  <c r="C57" i="1"/>
  <c r="D57" i="1" s="1"/>
  <c r="B57" i="1"/>
  <c r="C56" i="1"/>
  <c r="D56" i="1" s="1"/>
  <c r="B56" i="1"/>
  <c r="C55" i="1"/>
  <c r="B55" i="1"/>
  <c r="C54" i="1"/>
  <c r="D54" i="1" s="1"/>
  <c r="B54" i="1"/>
  <c r="C53" i="1"/>
  <c r="D53" i="1" s="1"/>
  <c r="B53" i="1"/>
  <c r="C52" i="1"/>
  <c r="B52" i="1"/>
  <c r="C51" i="1"/>
  <c r="B51" i="1"/>
  <c r="C50" i="1"/>
  <c r="D50" i="1" s="1"/>
  <c r="B50" i="1"/>
  <c r="C49" i="1"/>
  <c r="D49" i="1" s="1"/>
  <c r="B49" i="1"/>
  <c r="C48" i="1"/>
  <c r="B48" i="1"/>
  <c r="C47" i="1"/>
  <c r="D47" i="1" s="1"/>
  <c r="B47" i="1"/>
  <c r="C46" i="1"/>
  <c r="D46" i="1" s="1"/>
  <c r="B46" i="1"/>
  <c r="C45" i="1"/>
  <c r="D45" i="1" s="1"/>
  <c r="B45" i="1"/>
  <c r="C44" i="1"/>
  <c r="D44" i="1" s="1"/>
  <c r="B44" i="1"/>
  <c r="D41" i="1"/>
  <c r="C39" i="1"/>
  <c r="C100" i="1" s="1"/>
  <c r="B39" i="1"/>
  <c r="B100" i="1" s="1"/>
  <c r="C38" i="1"/>
  <c r="B38" i="1"/>
  <c r="C37" i="1"/>
  <c r="B37" i="1"/>
  <c r="D37" i="1" s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D30" i="1" s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120" i="1" l="1"/>
  <c r="C130" i="1" s="1"/>
  <c r="B102" i="1"/>
  <c r="B130" i="1" s="1"/>
  <c r="B116" i="1"/>
  <c r="D6" i="1"/>
  <c r="D8" i="1"/>
  <c r="D10" i="1"/>
  <c r="D12" i="1"/>
  <c r="D14" i="1"/>
  <c r="D18" i="1"/>
  <c r="D22" i="1"/>
  <c r="D7" i="1"/>
  <c r="D9" i="1"/>
  <c r="D11" i="1"/>
  <c r="D13" i="1"/>
  <c r="D15" i="1"/>
  <c r="D17" i="1"/>
  <c r="D19" i="1"/>
  <c r="D21" i="1"/>
  <c r="D23" i="1"/>
  <c r="D97" i="1"/>
  <c r="D16" i="1"/>
  <c r="D90" i="1"/>
  <c r="D24" i="1"/>
  <c r="D25" i="1"/>
  <c r="D26" i="1"/>
  <c r="D28" i="1"/>
  <c r="D29" i="1"/>
  <c r="D31" i="1"/>
  <c r="D32" i="1"/>
  <c r="D33" i="1"/>
  <c r="D34" i="1"/>
  <c r="D35" i="1"/>
  <c r="B134" i="1"/>
  <c r="D39" i="1"/>
  <c r="C134" i="1" l="1"/>
</calcChain>
</file>

<file path=xl/sharedStrings.xml><?xml version="1.0" encoding="utf-8"?>
<sst xmlns="http://schemas.openxmlformats.org/spreadsheetml/2006/main" count="132" uniqueCount="119">
  <si>
    <t xml:space="preserve">                           Сведения об исполнении бюджета г. Красноярска на 01.06.2021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</si>
  <si>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</si>
  <si>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</si>
  <si>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</si>
  <si>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01.06.2021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</si>
  <si>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</si>
  <si>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</si>
  <si>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</si>
  <si>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</si>
  <si>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</si>
  <si>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</si>
  <si>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</si>
  <si>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</si>
  <si>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</si>
  <si>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</si>
  <si>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</si>
  <si>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</si>
  <si>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</si>
  <si>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</si>
  <si>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</si>
  <si>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</si>
  <si>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</si>
  <si>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</si>
  <si>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</si>
  <si>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</si>
  <si>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</si>
  <si>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</si>
  <si>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</si>
  <si>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</si>
  <si>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</si>
  <si>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</si>
  <si>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</si>
  <si>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</si>
  <si>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</si>
  <si>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</si>
  <si>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</si>
  <si>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</si>
  <si>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</si>
  <si>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</si>
  <si>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</si>
  <si>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</si>
  <si>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</si>
  <si>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</si>
  <si>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</si>
  <si>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</si>
  <si>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</si>
  <si>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</si>
  <si>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</si>
  <si>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</si>
  <si>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</si>
  <si>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</si>
  <si>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</si>
  <si>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</si>
  <si>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</si>
  <si>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-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</si>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</sst>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V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6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20364432.619999997</v>
          </cell>
          <cell r="F7">
            <v>9023158.016710002</v>
          </cell>
        </row>
        <row r="8">
          <cell r="E8">
            <v>12946757.639999999</v>
          </cell>
          <cell r="F8">
            <v>5450948.1241100002</v>
          </cell>
        </row>
        <row r="9">
          <cell r="E9">
            <v>2527452.2400000002</v>
          </cell>
          <cell r="F9">
            <v>1670662.2776799998</v>
          </cell>
        </row>
        <row r="13">
          <cell r="E13">
            <v>10419305.399999999</v>
          </cell>
          <cell r="F13">
            <v>3780285.8464300004</v>
          </cell>
        </row>
        <row r="32">
          <cell r="E32">
            <v>3528632.47</v>
          </cell>
          <cell r="F32">
            <v>2128679.7197500002</v>
          </cell>
        </row>
        <row r="33">
          <cell r="E33">
            <v>3127997.02</v>
          </cell>
          <cell r="F33">
            <v>1795793.30229</v>
          </cell>
        </row>
        <row r="41">
          <cell r="E41">
            <v>221948.25</v>
          </cell>
          <cell r="F41">
            <v>174499.60547000001</v>
          </cell>
        </row>
        <row r="44">
          <cell r="E44">
            <v>3012.38</v>
          </cell>
          <cell r="F44">
            <v>1801.0490400000001</v>
          </cell>
        </row>
        <row r="48">
          <cell r="E48">
            <v>1270959.6099999999</v>
          </cell>
          <cell r="F48">
            <v>417608.18187999999</v>
          </cell>
        </row>
        <row r="50">
          <cell r="E50">
            <v>460152.02</v>
          </cell>
          <cell r="F50">
            <v>48970.60716</v>
          </cell>
        </row>
        <row r="51">
          <cell r="E51">
            <v>810807.59</v>
          </cell>
          <cell r="F51">
            <v>368637.57471999998</v>
          </cell>
        </row>
        <row r="60">
          <cell r="E60">
            <v>259941.07</v>
          </cell>
          <cell r="F60">
            <v>110727.04561</v>
          </cell>
        </row>
        <row r="68">
          <cell r="E68">
            <v>8.9499999999999993</v>
          </cell>
          <cell r="F68">
            <v>4.6486700000000001</v>
          </cell>
        </row>
        <row r="85">
          <cell r="E85">
            <v>1205376.6500000001</v>
          </cell>
          <cell r="F85">
            <v>405042.05008999998</v>
          </cell>
        </row>
        <row r="120">
          <cell r="E120">
            <v>89558.180000000008</v>
          </cell>
          <cell r="F120">
            <v>46136.496609999995</v>
          </cell>
        </row>
        <row r="130">
          <cell r="E130">
            <v>20219.77</v>
          </cell>
          <cell r="F130">
            <v>18065.24193</v>
          </cell>
        </row>
        <row r="144">
          <cell r="E144">
            <v>351511.72000000003</v>
          </cell>
          <cell r="F144">
            <v>145466.93098999999</v>
          </cell>
        </row>
        <row r="167">
          <cell r="E167">
            <v>97.17</v>
          </cell>
          <cell r="F167">
            <v>36</v>
          </cell>
        </row>
        <row r="172">
          <cell r="E172">
            <v>86053.09</v>
          </cell>
          <cell r="F172">
            <v>64306.621259999993</v>
          </cell>
        </row>
        <row r="281">
          <cell r="E281">
            <v>12770</v>
          </cell>
          <cell r="F281">
            <v>4825.1580200000008</v>
          </cell>
        </row>
        <row r="287">
          <cell r="E287">
            <v>19224911.259690002</v>
          </cell>
          <cell r="F287">
            <v>6841993.3009799989</v>
          </cell>
        </row>
        <row r="288">
          <cell r="E288">
            <v>19259109.323849998</v>
          </cell>
          <cell r="F288">
            <v>6882337.3582499996</v>
          </cell>
        </row>
        <row r="289">
          <cell r="E289">
            <v>197690.8</v>
          </cell>
          <cell r="F289">
            <v>93544.8</v>
          </cell>
        </row>
        <row r="293">
          <cell r="E293">
            <v>6566003.0160800004</v>
          </cell>
          <cell r="F293">
            <v>1379991.20138</v>
          </cell>
        </row>
        <row r="366">
          <cell r="E366">
            <v>11535134.007769998</v>
          </cell>
          <cell r="F366">
            <v>5154176.6083699996</v>
          </cell>
        </row>
        <row r="418">
          <cell r="E418">
            <v>960281.5</v>
          </cell>
          <cell r="F418">
            <v>254624.74849999999</v>
          </cell>
        </row>
        <row r="434">
          <cell r="E434">
            <v>1438.89789</v>
          </cell>
          <cell r="F434">
            <v>1678.98209</v>
          </cell>
        </row>
        <row r="437">
          <cell r="E437">
            <v>775.92</v>
          </cell>
          <cell r="F437">
            <v>535.83586000000003</v>
          </cell>
        </row>
        <row r="439">
          <cell r="E439">
            <v>14803.685799999999</v>
          </cell>
          <cell r="F439">
            <v>15590.522270000001</v>
          </cell>
        </row>
        <row r="445">
          <cell r="E445">
            <v>-51216.567849999999</v>
          </cell>
          <cell r="F445">
            <v>-58149.397490000003</v>
          </cell>
        </row>
        <row r="472">
          <cell r="E472">
            <v>39589343.879689999</v>
          </cell>
          <cell r="F472">
            <v>15865151.31769</v>
          </cell>
        </row>
        <row r="475">
          <cell r="E475">
            <v>2794228.8788999999</v>
          </cell>
          <cell r="F475">
            <v>965641.29766000016</v>
          </cell>
        </row>
        <row r="516">
          <cell r="E516">
            <v>4490</v>
          </cell>
          <cell r="F516">
            <v>1652.81925</v>
          </cell>
        </row>
        <row r="520">
          <cell r="E520">
            <v>100552.4</v>
          </cell>
          <cell r="F520">
            <v>31709.466199999999</v>
          </cell>
        </row>
        <row r="530">
          <cell r="E530">
            <v>1226212.0305600001</v>
          </cell>
          <cell r="F530">
            <v>457143.90736000001</v>
          </cell>
        </row>
        <row r="543">
          <cell r="E543">
            <v>175.6</v>
          </cell>
          <cell r="F543">
            <v>6.8780000000000001</v>
          </cell>
        </row>
        <row r="546">
          <cell r="E546">
            <v>258496.64133000004</v>
          </cell>
          <cell r="F546">
            <v>86524.08434999999</v>
          </cell>
        </row>
        <row r="557">
          <cell r="E557">
            <v>23530</v>
          </cell>
          <cell r="F557">
            <v>13665.203009999999</v>
          </cell>
        </row>
        <row r="565">
          <cell r="E565">
            <v>119588.88821999999</v>
          </cell>
          <cell r="F565">
            <v>0</v>
          </cell>
        </row>
        <row r="567">
          <cell r="E567">
            <v>2429.15</v>
          </cell>
          <cell r="F567">
            <v>0</v>
          </cell>
        </row>
        <row r="570">
          <cell r="E570">
            <v>1058754.16879</v>
          </cell>
          <cell r="F570">
            <v>374938.93948999996</v>
          </cell>
        </row>
        <row r="599">
          <cell r="E599">
            <v>121331.72</v>
          </cell>
          <cell r="F599">
            <v>39824.813770000001</v>
          </cell>
        </row>
        <row r="613">
          <cell r="E613">
            <v>8190</v>
          </cell>
          <cell r="F613">
            <v>0</v>
          </cell>
        </row>
        <row r="616">
          <cell r="E616">
            <v>20130.419999999998</v>
          </cell>
          <cell r="F616">
            <v>133.6</v>
          </cell>
        </row>
        <row r="624">
          <cell r="E624">
            <v>93011.3</v>
          </cell>
          <cell r="F624">
            <v>39691.213770000009</v>
          </cell>
        </row>
        <row r="633">
          <cell r="E633">
            <v>5686900.8731399998</v>
          </cell>
          <cell r="F633">
            <v>1412623.72061</v>
          </cell>
        </row>
        <row r="698">
          <cell r="E698">
            <v>1017940.34215</v>
          </cell>
          <cell r="F698">
            <v>369186.40599999996</v>
          </cell>
        </row>
        <row r="710">
          <cell r="E710">
            <v>4523124.2554599997</v>
          </cell>
          <cell r="F710">
            <v>1013299.2574400001</v>
          </cell>
        </row>
        <row r="722">
          <cell r="E722">
            <v>145836.27552999998</v>
          </cell>
          <cell r="F722">
            <v>30138.057169999996</v>
          </cell>
        </row>
        <row r="745">
          <cell r="E745">
            <v>4313305.7627499998</v>
          </cell>
          <cell r="F745">
            <v>574898.78648000001</v>
          </cell>
        </row>
        <row r="794">
          <cell r="E794">
            <v>2133588.19771</v>
          </cell>
          <cell r="F794">
            <v>167870.25021999999</v>
          </cell>
        </row>
        <row r="808">
          <cell r="E808">
            <v>133288.48365000001</v>
          </cell>
          <cell r="F808">
            <v>17140.512770000001</v>
          </cell>
        </row>
        <row r="816">
          <cell r="E816">
            <v>1482369.8859100002</v>
          </cell>
          <cell r="F816">
            <v>188239.41208000001</v>
          </cell>
        </row>
        <row r="829">
          <cell r="E829">
            <v>0</v>
          </cell>
          <cell r="F829">
            <v>0</v>
          </cell>
        </row>
        <row r="832">
          <cell r="E832">
            <v>564059.19548000011</v>
          </cell>
          <cell r="F832">
            <v>201648.61140999995</v>
          </cell>
        </row>
        <row r="856">
          <cell r="E856">
            <v>4333.9827800000003</v>
          </cell>
          <cell r="F856">
            <v>1174.1577600000001</v>
          </cell>
        </row>
        <row r="864">
          <cell r="E864">
            <v>79.46302</v>
          </cell>
          <cell r="F864">
            <v>39.792000000000002</v>
          </cell>
        </row>
        <row r="865">
          <cell r="E865">
            <v>3670</v>
          </cell>
          <cell r="F865">
            <v>549.846</v>
          </cell>
        </row>
        <row r="868">
          <cell r="E868">
            <v>584.51976000000002</v>
          </cell>
          <cell r="F868">
            <v>584.51976000000002</v>
          </cell>
        </row>
        <row r="870">
          <cell r="E870">
            <v>20242693.5579</v>
          </cell>
          <cell r="F870">
            <v>7740366.6376900002</v>
          </cell>
        </row>
        <row r="916">
          <cell r="E916">
            <v>8406075.9084900003</v>
          </cell>
          <cell r="F916">
            <v>2916419.7093300004</v>
          </cell>
        </row>
        <row r="930">
          <cell r="E930">
            <v>8948510.2490299996</v>
          </cell>
          <cell r="F930">
            <v>3774481.0852799998</v>
          </cell>
        </row>
        <row r="943">
          <cell r="E943">
            <v>1395012.1389999995</v>
          </cell>
          <cell r="F943">
            <v>596617.92710000009</v>
          </cell>
        </row>
        <row r="954">
          <cell r="E954">
            <v>693957.61199999996</v>
          </cell>
          <cell r="F954">
            <v>157350.38189000002</v>
          </cell>
        </row>
        <row r="977">
          <cell r="E977">
            <v>799137.64938000008</v>
          </cell>
          <cell r="F977">
            <v>295497.53409000003</v>
          </cell>
        </row>
        <row r="999">
          <cell r="E999">
            <v>1352071.3404700002</v>
          </cell>
          <cell r="F999">
            <v>486173.53416000004</v>
          </cell>
        </row>
        <row r="1040">
          <cell r="E1040">
            <v>1239729.0530000001</v>
          </cell>
          <cell r="F1040">
            <v>442093.32001999998</v>
          </cell>
        </row>
        <row r="1049">
          <cell r="E1049">
            <v>26024.22493</v>
          </cell>
          <cell r="F1049">
            <v>10329.802900000001</v>
          </cell>
        </row>
        <row r="1053">
          <cell r="E1053">
            <v>86318.062539999999</v>
          </cell>
          <cell r="F1053">
            <v>33750.411240000001</v>
          </cell>
        </row>
        <row r="1188">
          <cell r="E1188">
            <v>2491388.0757399998</v>
          </cell>
          <cell r="F1188">
            <v>703353.67605999997</v>
          </cell>
        </row>
        <row r="1235">
          <cell r="E1235">
            <v>59248.73</v>
          </cell>
          <cell r="F1235">
            <v>19823.196769999999</v>
          </cell>
        </row>
        <row r="1239">
          <cell r="E1239">
            <v>0</v>
          </cell>
          <cell r="F1239">
            <v>0</v>
          </cell>
        </row>
        <row r="1244">
          <cell r="E1244">
            <v>1594526.1999000001</v>
          </cell>
          <cell r="F1244">
            <v>638516.73459000001</v>
          </cell>
        </row>
        <row r="1258">
          <cell r="E1258">
            <v>768048.87076999992</v>
          </cell>
          <cell r="F1258">
            <v>21737.352439999999</v>
          </cell>
        </row>
        <row r="1266">
          <cell r="E1266">
            <v>69564.275070000003</v>
          </cell>
          <cell r="F1266">
            <v>23276.392260000001</v>
          </cell>
        </row>
        <row r="1284">
          <cell r="E1284">
            <v>1786599.21062</v>
          </cell>
          <cell r="F1284">
            <v>639049.32363999996</v>
          </cell>
        </row>
        <row r="1335">
          <cell r="E1335">
            <v>1158635.05183</v>
          </cell>
          <cell r="F1335">
            <v>412200.97295000002</v>
          </cell>
        </row>
        <row r="1340">
          <cell r="E1340">
            <v>461006.45738000004</v>
          </cell>
          <cell r="F1340">
            <v>132373.46322999999</v>
          </cell>
        </row>
        <row r="1349">
          <cell r="E1349">
            <v>166957.70141000001</v>
          </cell>
          <cell r="F1349">
            <v>94474.887459999998</v>
          </cell>
        </row>
        <row r="1369">
          <cell r="E1369">
            <v>50640</v>
          </cell>
          <cell r="F1369">
            <v>18528.271820000002</v>
          </cell>
        </row>
        <row r="1370">
          <cell r="E1370">
            <v>815594.34693</v>
          </cell>
          <cell r="F1370">
            <v>281920.48155999999</v>
          </cell>
        </row>
        <row r="1373">
          <cell r="E1373">
            <v>815594.34693</v>
          </cell>
          <cell r="F1373">
            <v>281920.48155999999</v>
          </cell>
        </row>
        <row r="1377">
          <cell r="E1377">
            <v>39659087.749230005</v>
          </cell>
          <cell r="F1377">
            <v>12863554.701209998</v>
          </cell>
        </row>
        <row r="1387">
          <cell r="E1387">
            <v>1796644</v>
          </cell>
        </row>
        <row r="1388">
          <cell r="E1388">
            <v>-1696644</v>
          </cell>
        </row>
        <row r="1390">
          <cell r="F1390">
            <v>-950000</v>
          </cell>
        </row>
        <row r="1391">
          <cell r="E1391">
            <v>10546645</v>
          </cell>
          <cell r="F1391">
            <v>900000</v>
          </cell>
        </row>
        <row r="1392">
          <cell r="E1392">
            <v>-11062445</v>
          </cell>
          <cell r="F1392">
            <v>-1850000</v>
          </cell>
        </row>
        <row r="1393">
          <cell r="E1393">
            <v>0</v>
          </cell>
        </row>
        <row r="1398">
          <cell r="E1398">
            <v>0</v>
          </cell>
          <cell r="F1398">
            <v>1383354.4299699999</v>
          </cell>
        </row>
        <row r="1401">
          <cell r="E1401">
            <v>485543.86953999847</v>
          </cell>
          <cell r="F1401">
            <v>-3434951.0464500003</v>
          </cell>
        </row>
        <row r="1402">
          <cell r="E1402">
            <v>-51932632.879689999</v>
          </cell>
          <cell r="F1402">
            <v>-22743382.445080001</v>
          </cell>
        </row>
        <row r="1403">
          <cell r="E1403">
            <v>52418176.749229997</v>
          </cell>
          <cell r="F1403">
            <v>19308431.398630001</v>
          </cell>
        </row>
      </sheetData>
      <sheetData sheetId="1"/>
      <sheetData sheetId="2">
        <row r="22">
          <cell r="D22">
            <v>592546.29999999993</v>
          </cell>
          <cell r="E22">
            <v>231311.79778999998</v>
          </cell>
        </row>
        <row r="34">
          <cell r="D34">
            <v>175674.82</v>
          </cell>
          <cell r="E34">
            <v>156585.76295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'[1]Расшир на 01.06.21'!E7</f>
        <v>20364432.619999997</v>
      </c>
      <c r="C6" s="20">
        <f>'[1]Расшир на 01.06.21'!F7</f>
        <v>9023158.016710002</v>
      </c>
      <c r="D6" s="21">
        <f>C6/B6</f>
        <v>0.44308418432676194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'[1]Расшир на 01.06.21'!E8</f>
        <v>12946757.639999999</v>
      </c>
      <c r="C7" s="20">
        <f>'[1]Расшир на 01.06.21'!F8</f>
        <v>5450948.1241100002</v>
      </c>
      <c r="D7" s="21">
        <f t="shared" ref="D7:D69" si="0">C7/B7</f>
        <v>0.42102805008636901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3" t="s">
        <v>8</v>
      </c>
      <c r="B8" s="24">
        <f>'[1]Расшир на 01.06.21'!E9</f>
        <v>2527452.2400000002</v>
      </c>
      <c r="C8" s="25">
        <f>'[1]Расшир на 01.06.21'!F9</f>
        <v>1670662.2776799998</v>
      </c>
      <c r="D8" s="21">
        <f t="shared" si="0"/>
        <v>0.66100646779382854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3" t="s">
        <v>9</v>
      </c>
      <c r="B9" s="24">
        <f>'[1]Расшир на 01.06.21'!E13</f>
        <v>10419305.399999999</v>
      </c>
      <c r="C9" s="25">
        <f>'[1]Расшир на 01.06.21'!F13-0.01</f>
        <v>3780285.8364300006</v>
      </c>
      <c r="D9" s="21">
        <f t="shared" si="0"/>
        <v>0.36281553244710546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6" t="s">
        <v>10</v>
      </c>
      <c r="B10" s="20">
        <f>[1]экономика!D22</f>
        <v>592546.29999999993</v>
      </c>
      <c r="C10" s="27">
        <f>[1]экономика!E22</f>
        <v>231311.79778999998</v>
      </c>
      <c r="D10" s="21">
        <f t="shared" si="0"/>
        <v>0.39036915392096788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'[1]Расшир на 01.06.21'!E32</f>
        <v>3528632.47</v>
      </c>
      <c r="C11" s="20">
        <f>'[1]Расшир на 01.06.21'!F32</f>
        <v>2128679.7197500002</v>
      </c>
      <c r="D11" s="21">
        <f t="shared" si="0"/>
        <v>0.60325912031014106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3" t="s">
        <v>12</v>
      </c>
      <c r="B12" s="24">
        <f>'[1]Расшир на 01.06.21'!E33</f>
        <v>3127997.02</v>
      </c>
      <c r="C12" s="24">
        <f>'[1]Расшир на 01.06.21'!F33+0.01</f>
        <v>1795793.31229</v>
      </c>
      <c r="D12" s="21">
        <f t="shared" si="0"/>
        <v>0.5741032682601469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4">
        <f>'[1]Расшир на 01.06.21'!E41</f>
        <v>221948.25</v>
      </c>
      <c r="C13" s="25">
        <f>'[1]Расшир на 01.06.21'!F41-0.01</f>
        <v>174499.59547</v>
      </c>
      <c r="D13" s="21">
        <f t="shared" si="0"/>
        <v>0.78621748749990139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3" t="s">
        <v>14</v>
      </c>
      <c r="B14" s="24">
        <f>'[1]Расшир на 01.06.21'!E44</f>
        <v>3012.38</v>
      </c>
      <c r="C14" s="25">
        <f>'[1]Расшир на 01.06.21'!F44</f>
        <v>1801.0490400000001</v>
      </c>
      <c r="D14" s="21">
        <f t="shared" si="0"/>
        <v>0.59788241855277224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4">
        <f>[1]экономика!D34</f>
        <v>175674.82</v>
      </c>
      <c r="C15" s="24">
        <f>[1]экономика!E34</f>
        <v>156585.76295</v>
      </c>
      <c r="D15" s="21">
        <f t="shared" si="0"/>
        <v>0.89133868445119224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'[1]Расшир на 01.06.21'!E48</f>
        <v>1270959.6099999999</v>
      </c>
      <c r="C16" s="20">
        <f>'[1]Расшир на 01.06.21'!F48</f>
        <v>417608.18187999999</v>
      </c>
      <c r="D16" s="21">
        <f t="shared" si="0"/>
        <v>0.3285770677480459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3" t="s">
        <v>17</v>
      </c>
      <c r="B17" s="24">
        <f>'[1]Расшир на 01.06.21'!E50</f>
        <v>460152.02</v>
      </c>
      <c r="C17" s="24">
        <f>'[1]Расшир на 01.06.21'!F50</f>
        <v>48970.60716</v>
      </c>
      <c r="D17" s="21">
        <f t="shared" si="0"/>
        <v>0.10642267127285455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3" t="s">
        <v>18</v>
      </c>
      <c r="B18" s="24">
        <f>'[1]Расшир на 01.06.21'!E51</f>
        <v>810807.59</v>
      </c>
      <c r="C18" s="24">
        <f>'[1]Расшир на 01.06.21'!F51</f>
        <v>368637.57471999998</v>
      </c>
      <c r="D18" s="21">
        <f t="shared" si="0"/>
        <v>0.45465481486180953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01.06.21'!E60</f>
        <v>259941.07</v>
      </c>
      <c r="C19" s="20">
        <f>'[1]Расшир на 01.06.21'!F60</f>
        <v>110727.04561</v>
      </c>
      <c r="D19" s="21">
        <f t="shared" si="0"/>
        <v>0.42596980003967821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01.06.21'!E68</f>
        <v>8.9499999999999993</v>
      </c>
      <c r="C20" s="20">
        <f>'[1]Расшир на 01.06.21'!F68</f>
        <v>4.6486700000000001</v>
      </c>
      <c r="D20" s="21" t="s">
        <v>21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22</v>
      </c>
      <c r="B21" s="20">
        <f>'[1]Расшир на 01.06.21'!E85</f>
        <v>1205376.6500000001</v>
      </c>
      <c r="C21" s="20">
        <f>'[1]Расшир на 01.06.21'!F85</f>
        <v>405042.05008999998</v>
      </c>
      <c r="D21" s="21">
        <f t="shared" si="0"/>
        <v>0.33602944779957361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23</v>
      </c>
      <c r="B22" s="20">
        <f>'[1]Расшир на 01.06.21'!E120</f>
        <v>89558.180000000008</v>
      </c>
      <c r="C22" s="20">
        <f>'[1]Расшир на 01.06.21'!F120</f>
        <v>46136.496609999995</v>
      </c>
      <c r="D22" s="21">
        <f t="shared" si="0"/>
        <v>0.51515670159889349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24</v>
      </c>
      <c r="B23" s="20">
        <f>'[1]Расшир на 01.06.21'!E130</f>
        <v>20219.77</v>
      </c>
      <c r="C23" s="20">
        <f>'[1]Расшир на 01.06.21'!F130</f>
        <v>18065.24193</v>
      </c>
      <c r="D23" s="21">
        <f t="shared" si="0"/>
        <v>0.89344448181161307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25</v>
      </c>
      <c r="B24" s="20">
        <f>'[1]Расшир на 01.06.21'!E144</f>
        <v>351511.72000000003</v>
      </c>
      <c r="C24" s="20">
        <f>'[1]Расшир на 01.06.21'!F144</f>
        <v>145466.93098999999</v>
      </c>
      <c r="D24" s="21">
        <f t="shared" si="0"/>
        <v>0.41383237802142125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26</v>
      </c>
      <c r="B25" s="20">
        <f>'[1]Расшир на 01.06.21'!E167</f>
        <v>97.17</v>
      </c>
      <c r="C25" s="20">
        <f>'[1]Расшир на 01.06.21'!F167</f>
        <v>36</v>
      </c>
      <c r="D25" s="21">
        <f t="shared" si="0"/>
        <v>0.37048471750540291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27</v>
      </c>
      <c r="B26" s="20">
        <f>'[1]Расшир на 01.06.21'!E172</f>
        <v>86053.09</v>
      </c>
      <c r="C26" s="20">
        <f>'[1]Расшир на 01.06.21'!F172</f>
        <v>64306.621259999993</v>
      </c>
      <c r="D26" s="21">
        <f t="shared" si="0"/>
        <v>0.74729008871151514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28</v>
      </c>
      <c r="B27" s="20">
        <f>'[1]Расшир на 01.06.21'!E281</f>
        <v>12770</v>
      </c>
      <c r="C27" s="20">
        <f>'[1]Расшир на 01.06.21'!F281</f>
        <v>4825.1580200000008</v>
      </c>
      <c r="D27" s="21" t="s">
        <v>21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4" customFormat="1" ht="22.5" customHeight="1" x14ac:dyDescent="0.25">
      <c r="A28" s="31" t="s">
        <v>29</v>
      </c>
      <c r="B28" s="20">
        <f>'[1]Расшир на 01.06.21'!E287</f>
        <v>19224911.259690002</v>
      </c>
      <c r="C28" s="20">
        <f>'[1]Расшир на 01.06.21'!F287</f>
        <v>6841993.3009799989</v>
      </c>
      <c r="D28" s="21">
        <f t="shared" si="0"/>
        <v>0.35589206153195657</v>
      </c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31.9" customHeight="1" x14ac:dyDescent="0.25">
      <c r="A29" s="30" t="s">
        <v>30</v>
      </c>
      <c r="B29" s="20">
        <f>'[1]Расшир на 01.06.21'!E288</f>
        <v>19259109.323849998</v>
      </c>
      <c r="C29" s="20">
        <f>'[1]Расшир на 01.06.21'!F288</f>
        <v>6882337.3582499996</v>
      </c>
      <c r="D29" s="21">
        <f t="shared" si="0"/>
        <v>0.35735491410950587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01.06.21'!E434</f>
        <v>1438.89789</v>
      </c>
      <c r="C30" s="20">
        <f>'[1]Расшир на 01.06.21'!F434</f>
        <v>1678.98209</v>
      </c>
      <c r="D30" s="21">
        <f t="shared" si="0"/>
        <v>1.1668528404055134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5" t="s">
        <v>32</v>
      </c>
      <c r="B31" s="24">
        <f>'[1]Расшир на 01.06.21'!E289</f>
        <v>197690.8</v>
      </c>
      <c r="C31" s="24">
        <f>'[1]Расшир на 01.06.21'!F289</f>
        <v>93544.8</v>
      </c>
      <c r="D31" s="21">
        <f t="shared" si="0"/>
        <v>0.47318742197411318</v>
      </c>
      <c r="E31" s="8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5" t="s">
        <v>33</v>
      </c>
      <c r="B32" s="24">
        <f>'[1]Расшир на 01.06.21'!E366</f>
        <v>11535134.007769998</v>
      </c>
      <c r="C32" s="24">
        <f>'[1]Расшир на 01.06.21'!F366</f>
        <v>5154176.6083699996</v>
      </c>
      <c r="D32" s="21">
        <f t="shared" si="0"/>
        <v>0.44682416388905205</v>
      </c>
      <c r="E32" s="8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5" t="s">
        <v>34</v>
      </c>
      <c r="B33" s="24">
        <f>'[1]Расшир на 01.06.21'!E418</f>
        <v>960281.5</v>
      </c>
      <c r="C33" s="24">
        <f>'[1]Расшир на 01.06.21'!F418</f>
        <v>254624.74849999999</v>
      </c>
      <c r="D33" s="21">
        <f t="shared" si="0"/>
        <v>0.26515636144193133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5" t="s">
        <v>35</v>
      </c>
      <c r="B34" s="24">
        <f>'[1]Расшир на 01.06.21'!E293-0.01</f>
        <v>6566003.0060800007</v>
      </c>
      <c r="C34" s="24">
        <f>'[1]Расшир на 01.06.21'!F293</f>
        <v>1379991.20138</v>
      </c>
      <c r="D34" s="21">
        <f t="shared" si="0"/>
        <v>0.21017218543795257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customHeight="1" x14ac:dyDescent="0.25">
      <c r="A35" s="30" t="s">
        <v>36</v>
      </c>
      <c r="B35" s="20">
        <f>'[1]Расшир на 01.06.21'!E434</f>
        <v>1438.89789</v>
      </c>
      <c r="C35" s="20">
        <f>'[1]Расшир на 01.06.21'!F434</f>
        <v>1678.98209</v>
      </c>
      <c r="D35" s="21">
        <f t="shared" si="0"/>
        <v>1.1668528404055134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01.06.21'!E445</f>
        <v>-51216.567849999999</v>
      </c>
      <c r="C36" s="20">
        <f>'[1]Расшир на 01.06.21'!F445</f>
        <v>-58149.397490000003</v>
      </c>
      <c r="D36" s="21" t="s">
        <v>21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customHeight="1" x14ac:dyDescent="0.25">
      <c r="A37" s="30" t="s">
        <v>38</v>
      </c>
      <c r="B37" s="20">
        <f>'[1]Расшир на 01.06.21'!E437</f>
        <v>775.92</v>
      </c>
      <c r="C37" s="20">
        <f>'[1]Расшир на 01.06.21'!F437</f>
        <v>535.83586000000003</v>
      </c>
      <c r="D37" s="21">
        <f t="shared" si="0"/>
        <v>0.6905813228167853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6" t="s">
        <v>39</v>
      </c>
      <c r="B38" s="20">
        <f>'[1]Расшир на 01.06.21'!E439</f>
        <v>14803.685799999999</v>
      </c>
      <c r="C38" s="20">
        <f>'[1]Расшир на 01.06.21'!F439</f>
        <v>15590.522270000001</v>
      </c>
      <c r="D38" s="21" t="s">
        <v>21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39" customFormat="1" ht="18.75" x14ac:dyDescent="0.3">
      <c r="A39" s="37" t="s">
        <v>40</v>
      </c>
      <c r="B39" s="20">
        <f>'[1]Расшир на 01.06.21'!E472</f>
        <v>39589343.879689999</v>
      </c>
      <c r="C39" s="20">
        <f>'[1]Расшир на 01.06.21'!F472</f>
        <v>15865151.31769</v>
      </c>
      <c r="D39" s="21">
        <f t="shared" si="0"/>
        <v>0.4007429717932024</v>
      </c>
      <c r="E39" s="8"/>
      <c r="F39" s="38"/>
      <c r="G39" s="38"/>
      <c r="H39" s="38"/>
      <c r="I39" s="38"/>
      <c r="J39" s="38"/>
      <c r="K39" s="38"/>
      <c r="L39" s="38"/>
      <c r="M39" s="38"/>
    </row>
    <row r="40" spans="1:13" ht="15.75" x14ac:dyDescent="0.25">
      <c r="A40" s="23"/>
      <c r="B40" s="40"/>
      <c r="C40" s="40"/>
      <c r="D40" s="41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42"/>
      <c r="B41" s="43"/>
      <c r="C41" s="43"/>
      <c r="D41" s="44" t="e">
        <f t="shared" si="0"/>
        <v>#DIV/0!</v>
      </c>
      <c r="E41" s="8"/>
    </row>
    <row r="42" spans="1:13" ht="22.5" customHeight="1" x14ac:dyDescent="0.25">
      <c r="A42" s="37" t="s">
        <v>41</v>
      </c>
      <c r="B42" s="40"/>
      <c r="C42" s="40"/>
      <c r="D42" s="41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3"/>
      <c r="B43" s="40"/>
      <c r="C43" s="40"/>
      <c r="D43" s="41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5" t="s">
        <v>42</v>
      </c>
      <c r="B44" s="46">
        <f>'[1]Расшир на 01.06.21'!E475</f>
        <v>2794228.8788999999</v>
      </c>
      <c r="C44" s="46">
        <f>'[1]Расшир на 01.06.21'!F475</f>
        <v>965641.29766000016</v>
      </c>
      <c r="D44" s="47">
        <f t="shared" si="0"/>
        <v>0.34558418064884605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8">
        <f>'[1]Расшир на 01.06.21'!E516</f>
        <v>4490</v>
      </c>
      <c r="C45" s="48">
        <f>'[1]Расшир на 01.06.21'!F516</f>
        <v>1652.81925</v>
      </c>
      <c r="D45" s="49">
        <f t="shared" si="0"/>
        <v>0.36811119153674832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8">
        <f>'[1]Расшир на 01.06.21'!E520</f>
        <v>100552.4</v>
      </c>
      <c r="C46" s="48">
        <f>'[1]Расшир на 01.06.21'!F520</f>
        <v>31709.466199999999</v>
      </c>
      <c r="D46" s="49">
        <f t="shared" si="0"/>
        <v>0.31535265393963746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8">
        <f>'[1]Расшир на 01.06.21'!E530</f>
        <v>1226212.0305600001</v>
      </c>
      <c r="C47" s="48">
        <f>'[1]Расшир на 01.06.21'!F530</f>
        <v>457143.90736000001</v>
      </c>
      <c r="D47" s="49">
        <f t="shared" si="0"/>
        <v>0.37280983709744431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8">
        <f>'[1]Расшир на 01.06.21'!E543</f>
        <v>175.6</v>
      </c>
      <c r="C48" s="48">
        <f>'[1]Расшир на 01.06.21'!F543</f>
        <v>6.8780000000000001</v>
      </c>
      <c r="D48" s="49" t="s">
        <v>21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8">
        <f>'[1]Расшир на 01.06.21'!E546</f>
        <v>258496.64133000004</v>
      </c>
      <c r="C49" s="48">
        <f>'[1]Расшир на 01.06.21'!F546</f>
        <v>86524.08434999999</v>
      </c>
      <c r="D49" s="49">
        <f t="shared" si="0"/>
        <v>0.33472034261188821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8">
        <f>'[1]Расшир на 01.06.21'!E557</f>
        <v>23530</v>
      </c>
      <c r="C50" s="48">
        <f>'[1]Расшир на 01.06.21'!F557</f>
        <v>13665.203009999999</v>
      </c>
      <c r="D50" s="49">
        <f t="shared" si="0"/>
        <v>0.58075660900977477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8">
        <f>'[1]Расшир на 01.06.21'!E565</f>
        <v>119588.88821999999</v>
      </c>
      <c r="C51" s="48">
        <f>'[1]Расшир на 01.06.21'!F565</f>
        <v>0</v>
      </c>
      <c r="D51" s="49" t="s">
        <v>21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8">
        <f>'[1]Расшир на 01.06.21'!E567</f>
        <v>2429.15</v>
      </c>
      <c r="C52" s="48">
        <f>'[1]Расшир на 01.06.21'!F567</f>
        <v>0</v>
      </c>
      <c r="D52" s="49" t="s">
        <v>21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8">
        <f>'[1]Расшир на 01.06.21'!E570</f>
        <v>1058754.16879</v>
      </c>
      <c r="C53" s="48">
        <f>'[1]Расшир на 01.06.21'!F570</f>
        <v>374938.93948999996</v>
      </c>
      <c r="D53" s="49">
        <f t="shared" si="0"/>
        <v>0.35413219663493739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0" t="s">
        <v>52</v>
      </c>
      <c r="B54" s="46">
        <f>'[1]Расшир на 01.06.21'!E599</f>
        <v>121331.72</v>
      </c>
      <c r="C54" s="46">
        <f>'[1]Расшир на 01.06.21'!F599</f>
        <v>39824.813770000001</v>
      </c>
      <c r="D54" s="47">
        <f t="shared" si="0"/>
        <v>0.32823085150362991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customHeight="1" x14ac:dyDescent="0.25">
      <c r="A55" s="51" t="s">
        <v>53</v>
      </c>
      <c r="B55" s="48">
        <f>'[1]Расшир на 01.06.21'!E613</f>
        <v>8190</v>
      </c>
      <c r="C55" s="48">
        <f>'[1]Расшир на 01.06.21'!F613</f>
        <v>0</v>
      </c>
      <c r="D55" s="49" t="s">
        <v>54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2" t="s">
        <v>55</v>
      </c>
      <c r="B56" s="48">
        <f>'[1]Расшир на 01.06.21'!E616</f>
        <v>20130.419999999998</v>
      </c>
      <c r="C56" s="48">
        <f>'[1]Расшир на 01.06.21'!F616</f>
        <v>133.6</v>
      </c>
      <c r="D56" s="49">
        <f t="shared" si="0"/>
        <v>6.63672193625369E-3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2" t="s">
        <v>56</v>
      </c>
      <c r="B57" s="48">
        <f>'[1]Расшир на 01.06.21'!E624</f>
        <v>93011.3</v>
      </c>
      <c r="C57" s="48">
        <f>'[1]Расшир на 01.06.21'!F624</f>
        <v>39691.213770000009</v>
      </c>
      <c r="D57" s="49">
        <f t="shared" si="0"/>
        <v>0.42673539419403889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5" t="s">
        <v>57</v>
      </c>
      <c r="B58" s="46">
        <f>'[1]Расшир на 01.06.21'!E633</f>
        <v>5686900.8731399998</v>
      </c>
      <c r="C58" s="46">
        <f>'[1]Расшир на 01.06.21'!F633+0.01</f>
        <v>1412623.73061</v>
      </c>
      <c r="D58" s="47">
        <f t="shared" si="0"/>
        <v>0.24839956983987754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58</v>
      </c>
      <c r="B59" s="48">
        <f>'[1]Расшир на 01.06.21'!E698</f>
        <v>1017940.34215</v>
      </c>
      <c r="C59" s="48">
        <f>'[1]Расшир на 01.06.21'!F698</f>
        <v>369186.40599999996</v>
      </c>
      <c r="D59" s="49">
        <f t="shared" si="0"/>
        <v>0.36267980618612516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59</v>
      </c>
      <c r="B60" s="48">
        <f>'[1]Расшир на 01.06.21'!E710-0.01</f>
        <v>4523124.2454599999</v>
      </c>
      <c r="C60" s="48">
        <f>'[1]Расшир на 01.06.21'!F710</f>
        <v>1013299.2574400001</v>
      </c>
      <c r="D60" s="49">
        <f t="shared" si="0"/>
        <v>0.22402640353226644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9" t="s">
        <v>60</v>
      </c>
      <c r="B61" s="53">
        <f>'[1]Расшир на 01.06.21'!E722</f>
        <v>145836.27552999998</v>
      </c>
      <c r="C61" s="54">
        <f>'[1]Расшир на 01.06.21'!F722</f>
        <v>30138.057169999996</v>
      </c>
      <c r="D61" s="49">
        <f t="shared" si="0"/>
        <v>0.20665679413761698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5" t="s">
        <v>61</v>
      </c>
      <c r="B62" s="46">
        <f>'[1]Расшир на 01.06.21'!E745+0.01</f>
        <v>4313305.7727499995</v>
      </c>
      <c r="C62" s="46">
        <f>'[1]Расшир на 01.06.21'!F745-0.01</f>
        <v>574898.77648</v>
      </c>
      <c r="D62" s="47">
        <f t="shared" si="0"/>
        <v>0.13328495747090668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62</v>
      </c>
      <c r="B63" s="48">
        <f>'[1]Расшир на 01.06.21'!E794</f>
        <v>2133588.19771</v>
      </c>
      <c r="C63" s="48">
        <f>'[1]Расшир на 01.06.21'!F794</f>
        <v>167870.25021999999</v>
      </c>
      <c r="D63" s="49">
        <f t="shared" si="0"/>
        <v>7.8679780100103985E-2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63</v>
      </c>
      <c r="B64" s="48">
        <f>'[1]Расшир на 01.06.21'!E808</f>
        <v>133288.48365000001</v>
      </c>
      <c r="C64" s="48">
        <f>'[1]Расшир на 01.06.21'!F808</f>
        <v>17140.512770000001</v>
      </c>
      <c r="D64" s="49">
        <f t="shared" si="0"/>
        <v>0.12859710231987473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9" t="s">
        <v>64</v>
      </c>
      <c r="B65" s="48">
        <f>'[1]Расшир на 01.06.21'!E816</f>
        <v>1482369.8859100002</v>
      </c>
      <c r="C65" s="48">
        <f>'[1]Расшир на 01.06.21'!F816</f>
        <v>188239.41208000001</v>
      </c>
      <c r="D65" s="49">
        <f t="shared" si="0"/>
        <v>0.12698545340756381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9" t="s">
        <v>65</v>
      </c>
      <c r="B66" s="48">
        <f>'[1]Расшир на 01.06.21'!E829</f>
        <v>0</v>
      </c>
      <c r="C66" s="48">
        <f>'[1]Расшир на 01.06.21'!F829</f>
        <v>0</v>
      </c>
      <c r="D66" s="49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9" t="s">
        <v>66</v>
      </c>
      <c r="B67" s="48">
        <f>'[1]Расшир на 01.06.21'!E832</f>
        <v>564059.19548000011</v>
      </c>
      <c r="C67" s="48">
        <f>'[1]Расшир на 01.06.21'!F832</f>
        <v>201648.61140999995</v>
      </c>
      <c r="D67" s="49">
        <f t="shared" si="0"/>
        <v>0.3574954774709454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5" t="s">
        <v>67</v>
      </c>
      <c r="B68" s="46">
        <f>'[1]Расшир на 01.06.21'!E856</f>
        <v>4333.9827800000003</v>
      </c>
      <c r="C68" s="46">
        <f>'[1]Расшир на 01.06.21'!F856</f>
        <v>1174.1577600000001</v>
      </c>
      <c r="D68" s="55">
        <f t="shared" si="0"/>
        <v>0.27091887983920415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customHeight="1" x14ac:dyDescent="0.25">
      <c r="A69" s="56" t="s">
        <v>68</v>
      </c>
      <c r="B69" s="48">
        <f>'[1]Расшир на 01.06.21'!E864</f>
        <v>79.46302</v>
      </c>
      <c r="C69" s="48">
        <f>'[1]Расшир на 01.06.21'!F864</f>
        <v>39.792000000000002</v>
      </c>
      <c r="D69" s="49">
        <f t="shared" si="0"/>
        <v>0.50076123459692323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2" t="s">
        <v>69</v>
      </c>
      <c r="B70" s="48">
        <f>'[1]Расшир на 01.06.21'!E865</f>
        <v>3670</v>
      </c>
      <c r="C70" s="48">
        <f>'[1]Расшир на 01.06.21'!F865</f>
        <v>549.846</v>
      </c>
      <c r="D70" s="49" t="s">
        <v>21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52" t="s">
        <v>70</v>
      </c>
      <c r="B71" s="48">
        <f>'[1]Расшир на 01.06.21'!$E$868</f>
        <v>584.51976000000002</v>
      </c>
      <c r="C71" s="48">
        <f>'[1]Расшир на 01.06.21'!$F$868</f>
        <v>584.51976000000002</v>
      </c>
      <c r="D71" s="49">
        <f t="shared" ref="D71:D98" si="1">C71/B71</f>
        <v>1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5" t="s">
        <v>71</v>
      </c>
      <c r="B72" s="46">
        <f>'[1]Расшир на 01.06.21'!E870</f>
        <v>20242693.5579</v>
      </c>
      <c r="C72" s="46">
        <f>'[1]Расшир на 01.06.21'!F870</f>
        <v>7740366.6376900002</v>
      </c>
      <c r="D72" s="47">
        <f t="shared" si="1"/>
        <v>0.38237829444734206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72</v>
      </c>
      <c r="B73" s="48">
        <f>'[1]Расшир на 01.06.21'!E916</f>
        <v>8406075.9084900003</v>
      </c>
      <c r="C73" s="48">
        <f>'[1]Расшир на 01.06.21'!F916</f>
        <v>2916419.7093300004</v>
      </c>
      <c r="D73" s="49">
        <f t="shared" si="1"/>
        <v>0.34694187169835855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73</v>
      </c>
      <c r="B74" s="48">
        <f>'[1]Расшир на 01.06.21'!E930</f>
        <v>8948510.2490299996</v>
      </c>
      <c r="C74" s="48">
        <f>'[1]Расшир на 01.06.21'!F930</f>
        <v>3774481.0852799998</v>
      </c>
      <c r="D74" s="49">
        <f t="shared" si="1"/>
        <v>0.42179993990498538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74</v>
      </c>
      <c r="B75" s="48">
        <f>'[1]Расшир на 01.06.21'!E943</f>
        <v>1395012.1389999995</v>
      </c>
      <c r="C75" s="48">
        <f>'[1]Расшир на 01.06.21'!F943</f>
        <v>596617.92710000009</v>
      </c>
      <c r="D75" s="49">
        <f t="shared" si="1"/>
        <v>0.42767938028674052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75</v>
      </c>
      <c r="B76" s="48">
        <f>'[1]Расшир на 01.06.21'!E954</f>
        <v>693957.61199999996</v>
      </c>
      <c r="C76" s="48">
        <f>'[1]Расшир на 01.06.21'!F954</f>
        <v>157350.38189000002</v>
      </c>
      <c r="D76" s="49">
        <f t="shared" si="1"/>
        <v>0.22674350589874362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9" t="s">
        <v>76</v>
      </c>
      <c r="B77" s="48">
        <f>'[1]Расшир на 01.06.21'!E977</f>
        <v>799137.64938000008</v>
      </c>
      <c r="C77" s="48">
        <f>'[1]Расшир на 01.06.21'!F977</f>
        <v>295497.53409000003</v>
      </c>
      <c r="D77" s="49">
        <f t="shared" si="1"/>
        <v>0.36977050739538764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0" t="s">
        <v>77</v>
      </c>
      <c r="B78" s="46">
        <f>'[1]Расшир на 01.06.21'!E999-0.01</f>
        <v>1352071.3304700002</v>
      </c>
      <c r="C78" s="46">
        <f>'[1]Расшир на 01.06.21'!F999</f>
        <v>486173.53416000004</v>
      </c>
      <c r="D78" s="47">
        <f t="shared" si="1"/>
        <v>0.35957683829520953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78</v>
      </c>
      <c r="B79" s="48">
        <f>'[1]Расшир на 01.06.21'!E1040</f>
        <v>1239729.0530000001</v>
      </c>
      <c r="C79" s="48">
        <f>'[1]Расшир на 01.06.21'!F1040</f>
        <v>442093.32001999998</v>
      </c>
      <c r="D79" s="49">
        <f t="shared" si="1"/>
        <v>0.35660479114382743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9" t="s">
        <v>79</v>
      </c>
      <c r="B80" s="48">
        <f>'[1]Расшир на 01.06.21'!E1049</f>
        <v>26024.22493</v>
      </c>
      <c r="C80" s="48">
        <f>'[1]Расшир на 01.06.21'!F1049</f>
        <v>10329.802900000001</v>
      </c>
      <c r="D80" s="49">
        <f t="shared" si="1"/>
        <v>0.39693028045158385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9" t="s">
        <v>80</v>
      </c>
      <c r="B81" s="48">
        <f>'[1]Расшир на 01.06.21'!E1053</f>
        <v>86318.062539999999</v>
      </c>
      <c r="C81" s="48">
        <f>'[1]Расшир на 01.06.21'!F1053</f>
        <v>33750.411240000001</v>
      </c>
      <c r="D81" s="49">
        <f t="shared" si="1"/>
        <v>0.39100056519873788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0" t="s">
        <v>81</v>
      </c>
      <c r="B82" s="46">
        <f>'[1]Расшир на 01.06.21'!E1067</f>
        <v>0</v>
      </c>
      <c r="C82" s="46">
        <f>'[1]Расшир на 01.06.21'!F1067</f>
        <v>0</v>
      </c>
      <c r="D82" s="55" t="e">
        <f t="shared" si="1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2" t="s">
        <v>82</v>
      </c>
      <c r="B83" s="48">
        <f>'[1]Расшир на 01.06.21'!E1088</f>
        <v>0</v>
      </c>
      <c r="C83" s="48">
        <f>'[1]Расшир на 01.06.21'!F1088</f>
        <v>0</v>
      </c>
      <c r="D83" s="49" t="e">
        <f t="shared" si="1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5" t="s">
        <v>83</v>
      </c>
      <c r="B84" s="46">
        <f>'[1]Расшир на 01.06.21'!E1188</f>
        <v>2491388.0757399998</v>
      </c>
      <c r="C84" s="46">
        <f>'[1]Расшир на 01.06.21'!F1188</f>
        <v>703353.67605999997</v>
      </c>
      <c r="D84" s="47">
        <f t="shared" si="1"/>
        <v>0.28231397705918926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9" t="s">
        <v>84</v>
      </c>
      <c r="B85" s="48">
        <f>'[1]Расшир на 01.06.21'!E1235</f>
        <v>59248.73</v>
      </c>
      <c r="C85" s="48">
        <f>'[1]Расшир на 01.06.21'!F1235</f>
        <v>19823.196769999999</v>
      </c>
      <c r="D85" s="49">
        <f t="shared" si="1"/>
        <v>0.33457589335670146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9" t="s">
        <v>85</v>
      </c>
      <c r="B86" s="48">
        <f>'[1]Расшир на 01.06.21'!E1239</f>
        <v>0</v>
      </c>
      <c r="C86" s="48">
        <f>'[1]Расшир на 01.06.21'!F1239</f>
        <v>0</v>
      </c>
      <c r="D86" s="49" t="e">
        <f t="shared" si="1"/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86</v>
      </c>
      <c r="B87" s="48">
        <f>'[1]Расшир на 01.06.21'!E1244</f>
        <v>1594526.1999000001</v>
      </c>
      <c r="C87" s="48">
        <f>'[1]Расшир на 01.06.21'!F1244+0.01</f>
        <v>638516.74459000002</v>
      </c>
      <c r="D87" s="49">
        <f t="shared" si="1"/>
        <v>0.40044293071512044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87</v>
      </c>
      <c r="B88" s="48">
        <f>'[1]Расшир на 01.06.21'!E1258</f>
        <v>768048.87076999992</v>
      </c>
      <c r="C88" s="48">
        <f>'[1]Расшир на 01.06.21'!F1258</f>
        <v>21737.352439999999</v>
      </c>
      <c r="D88" s="49">
        <f t="shared" si="1"/>
        <v>2.8302043355922686E-2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9" t="s">
        <v>88</v>
      </c>
      <c r="B89" s="48">
        <f>'[1]Расшир на 01.06.21'!E1266</f>
        <v>69564.275070000003</v>
      </c>
      <c r="C89" s="48">
        <f>'[1]Расшир на 01.06.21'!F1266</f>
        <v>23276.392260000001</v>
      </c>
      <c r="D89" s="49">
        <f t="shared" si="1"/>
        <v>0.33460267122136778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5" t="s">
        <v>89</v>
      </c>
      <c r="B90" s="46">
        <f>'[1]Расшир на 01.06.21'!E1284</f>
        <v>1786599.21062</v>
      </c>
      <c r="C90" s="46">
        <f>'[1]Расшир на 01.06.21'!F1284</f>
        <v>639049.32363999996</v>
      </c>
      <c r="D90" s="47">
        <f t="shared" si="1"/>
        <v>0.35769036493541934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90</v>
      </c>
      <c r="B91" s="48">
        <f>'[1]Расшир на 01.06.21'!E1335</f>
        <v>1158635.05183</v>
      </c>
      <c r="C91" s="48">
        <f>'[1]Расшир на 01.06.21'!F1335</f>
        <v>412200.97295000002</v>
      </c>
      <c r="D91" s="49">
        <f t="shared" si="1"/>
        <v>0.35576428686405731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91</v>
      </c>
      <c r="B92" s="48">
        <f>'[1]Расшир на 01.06.21'!E1340</f>
        <v>461006.45738000004</v>
      </c>
      <c r="C92" s="48">
        <f>'[1]Расшир на 01.06.21'!F1340</f>
        <v>132373.46322999999</v>
      </c>
      <c r="D92" s="49">
        <f t="shared" si="1"/>
        <v>0.28714014979813335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9" t="s">
        <v>92</v>
      </c>
      <c r="B93" s="48">
        <f>'[1]Расшир на 01.06.21'!E1349</f>
        <v>166957.70141000001</v>
      </c>
      <c r="C93" s="48">
        <f>'[1]Расшир на 01.06.21'!F1349</f>
        <v>94474.887459999998</v>
      </c>
      <c r="D93" s="49">
        <f t="shared" si="1"/>
        <v>0.56586121312245963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57" t="s">
        <v>93</v>
      </c>
      <c r="B94" s="46">
        <f>B95</f>
        <v>50640</v>
      </c>
      <c r="C94" s="46">
        <f>C95</f>
        <v>18528.271820000002</v>
      </c>
      <c r="D94" s="47">
        <f t="shared" si="1"/>
        <v>0.36588214494470778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9" t="s">
        <v>94</v>
      </c>
      <c r="B95" s="48">
        <f>'[1]Расшир на 01.06.21'!E1369</f>
        <v>50640</v>
      </c>
      <c r="C95" s="48">
        <f>'[1]Расшир на 01.06.21'!F1369</f>
        <v>18528.271820000002</v>
      </c>
      <c r="D95" s="49">
        <f t="shared" si="1"/>
        <v>0.36588214494470778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0" t="s">
        <v>95</v>
      </c>
      <c r="B96" s="46">
        <f>'[1]Расшир на 01.06.21'!E1370</f>
        <v>815594.34693</v>
      </c>
      <c r="C96" s="46">
        <f>'[1]Расшир на 01.06.21'!F1370</f>
        <v>281920.48155999999</v>
      </c>
      <c r="D96" s="47">
        <f t="shared" si="1"/>
        <v>0.34566262336317588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9" t="s">
        <v>96</v>
      </c>
      <c r="B97" s="48">
        <f>'[1]Расшир на 01.06.21'!E1373</f>
        <v>815594.34693</v>
      </c>
      <c r="C97" s="48">
        <f>'[1]Расшир на 01.06.21'!F1373</f>
        <v>281920.48155999999</v>
      </c>
      <c r="D97" s="49">
        <f t="shared" si="1"/>
        <v>0.34566262336317588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39" customFormat="1" ht="21" customHeight="1" x14ac:dyDescent="0.3">
      <c r="A98" s="37" t="s">
        <v>97</v>
      </c>
      <c r="B98" s="58">
        <f>'[1]Расшир на 01.06.21'!E1377</f>
        <v>39659087.749230005</v>
      </c>
      <c r="C98" s="58">
        <f>'[1]Расшир на 01.06.21'!F1377</f>
        <v>12863554.701209998</v>
      </c>
      <c r="D98" s="59">
        <f t="shared" si="1"/>
        <v>0.32435326759274102</v>
      </c>
      <c r="E98" s="8"/>
      <c r="F98" s="38"/>
      <c r="G98" s="38"/>
      <c r="H98" s="38"/>
      <c r="I98" s="38"/>
      <c r="J98" s="38"/>
      <c r="K98" s="38"/>
      <c r="L98" s="38"/>
      <c r="M98" s="38"/>
    </row>
    <row r="99" spans="1:13" ht="12.75" customHeight="1" x14ac:dyDescent="0.25">
      <c r="A99" s="23"/>
      <c r="B99" s="24"/>
      <c r="C99" s="24"/>
      <c r="D99" s="60"/>
      <c r="E99" s="8"/>
      <c r="F99" s="9"/>
      <c r="G99" s="9"/>
      <c r="H99" s="9"/>
      <c r="I99" s="9"/>
      <c r="J99" s="9"/>
      <c r="K99" s="9"/>
      <c r="L99" s="9"/>
      <c r="M99" s="9"/>
    </row>
    <row r="100" spans="1:13" ht="31.5" x14ac:dyDescent="0.25">
      <c r="A100" s="30" t="s">
        <v>98</v>
      </c>
      <c r="B100" s="20">
        <f>B39-B98</f>
        <v>-69743.869540005922</v>
      </c>
      <c r="C100" s="20">
        <f>C39-C98</f>
        <v>3001596.6164800022</v>
      </c>
      <c r="D100" s="21"/>
      <c r="E100" s="8"/>
      <c r="F100" s="9"/>
      <c r="G100" s="9"/>
      <c r="H100" s="9"/>
      <c r="I100" s="9"/>
      <c r="J100" s="9"/>
      <c r="K100" s="9"/>
      <c r="L100" s="9"/>
      <c r="M100" s="9"/>
    </row>
    <row r="101" spans="1:13" ht="15.75" x14ac:dyDescent="0.25">
      <c r="A101" s="23"/>
      <c r="B101" s="24"/>
      <c r="C101" s="24"/>
      <c r="D101" s="21"/>
      <c r="E101" s="8"/>
      <c r="F101" s="9"/>
      <c r="G101" s="9"/>
      <c r="H101" s="9"/>
      <c r="I101" s="9"/>
      <c r="J101" s="9"/>
      <c r="K101" s="9"/>
      <c r="L101" s="9"/>
      <c r="M101" s="9"/>
    </row>
    <row r="102" spans="1:13" ht="15.75" x14ac:dyDescent="0.25">
      <c r="A102" s="30" t="s">
        <v>99</v>
      </c>
      <c r="B102" s="20">
        <f>B103+B104</f>
        <v>0</v>
      </c>
      <c r="C102" s="20">
        <f>C103+C104</f>
        <v>0</v>
      </c>
      <c r="D102" s="21"/>
      <c r="E102" s="8"/>
      <c r="F102" s="9"/>
      <c r="G102" s="9"/>
      <c r="H102" s="9"/>
      <c r="I102" s="9"/>
      <c r="J102" s="9"/>
      <c r="K102" s="9"/>
      <c r="L102" s="9"/>
      <c r="M102" s="9"/>
    </row>
    <row r="103" spans="1:13" ht="15.75" x14ac:dyDescent="0.25">
      <c r="A103" s="23" t="s">
        <v>100</v>
      </c>
      <c r="B103" s="24">
        <f>'[1]Расшир на 01.06.21'!E1383</f>
        <v>0</v>
      </c>
      <c r="C103" s="24">
        <f>'[1]Расшир на 01.06.21'!F1383</f>
        <v>0</v>
      </c>
      <c r="D103" s="21"/>
      <c r="E103" s="8"/>
      <c r="F103" s="9"/>
      <c r="G103" s="9"/>
      <c r="H103" s="9"/>
      <c r="I103" s="9"/>
      <c r="J103" s="9"/>
      <c r="K103" s="9"/>
      <c r="L103" s="9"/>
      <c r="M103" s="9"/>
    </row>
    <row r="104" spans="1:13" ht="15.75" hidden="1" x14ac:dyDescent="0.25">
      <c r="A104" s="23" t="s">
        <v>101</v>
      </c>
      <c r="B104" s="24">
        <f>'[1]Расшир на 01.06.21'!E1384</f>
        <v>0</v>
      </c>
      <c r="C104" s="24">
        <f>'[1]Расшир на 01.06.21'!F1384</f>
        <v>0</v>
      </c>
      <c r="D104" s="21"/>
      <c r="E104" s="8"/>
      <c r="F104" s="9"/>
      <c r="G104" s="9"/>
      <c r="H104" s="9"/>
      <c r="I104" s="9"/>
      <c r="J104" s="9"/>
      <c r="K104" s="9"/>
      <c r="L104" s="9"/>
      <c r="M104" s="9"/>
    </row>
    <row r="105" spans="1:13" ht="13.5" customHeight="1" x14ac:dyDescent="0.25">
      <c r="A105" s="23"/>
      <c r="B105" s="24"/>
      <c r="C105" s="24"/>
      <c r="D105" s="21"/>
      <c r="E105" s="8"/>
      <c r="F105" s="9"/>
      <c r="G105" s="9"/>
      <c r="H105" s="9"/>
      <c r="I105" s="9"/>
      <c r="J105" s="9"/>
      <c r="K105" s="9"/>
      <c r="L105" s="9"/>
      <c r="M105" s="9"/>
    </row>
    <row r="106" spans="1:13" ht="31.5" x14ac:dyDescent="0.25">
      <c r="A106" s="30" t="s">
        <v>102</v>
      </c>
      <c r="B106" s="20">
        <f>B107+B108</f>
        <v>100000</v>
      </c>
      <c r="C106" s="20">
        <f>C107+C108</f>
        <v>0</v>
      </c>
      <c r="D106" s="21"/>
      <c r="E106" s="8"/>
      <c r="F106" s="9"/>
      <c r="G106" s="9"/>
      <c r="H106" s="9"/>
      <c r="I106" s="9"/>
      <c r="J106" s="9"/>
      <c r="K106" s="9"/>
      <c r="L106" s="9"/>
      <c r="M106" s="9"/>
    </row>
    <row r="107" spans="1:13" ht="22.5" customHeight="1" x14ac:dyDescent="0.25">
      <c r="A107" s="28" t="s">
        <v>103</v>
      </c>
      <c r="B107" s="24">
        <f>'[1]Расшир на 01.06.21'!E1387</f>
        <v>1796644</v>
      </c>
      <c r="C107" s="24">
        <f>'[1]Расшир на 01.06.21'!F1387</f>
        <v>0</v>
      </c>
      <c r="D107" s="21"/>
      <c r="E107" s="8"/>
      <c r="F107" s="9"/>
      <c r="G107" s="9"/>
      <c r="H107" s="9"/>
      <c r="I107" s="9"/>
      <c r="J107" s="9"/>
      <c r="K107" s="9"/>
      <c r="L107" s="9"/>
      <c r="M107" s="9"/>
    </row>
    <row r="108" spans="1:13" ht="31.5" x14ac:dyDescent="0.25">
      <c r="A108" s="28" t="s">
        <v>104</v>
      </c>
      <c r="B108" s="24">
        <f>'[1]Расшир на 01.06.21'!E1388</f>
        <v>-1696644</v>
      </c>
      <c r="C108" s="24">
        <f>'[1]Расшир на 01.06.21'!F1388</f>
        <v>0</v>
      </c>
      <c r="D108" s="21"/>
      <c r="E108" s="8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 x14ac:dyDescent="0.25">
      <c r="A109" s="23"/>
      <c r="B109" s="24"/>
      <c r="C109" s="24"/>
      <c r="D109" s="21"/>
      <c r="E109" s="8"/>
      <c r="F109" s="9"/>
      <c r="G109" s="9"/>
      <c r="H109" s="9"/>
      <c r="I109" s="9"/>
      <c r="J109" s="9"/>
      <c r="K109" s="9"/>
      <c r="L109" s="9"/>
      <c r="M109" s="9"/>
    </row>
    <row r="110" spans="1:13" ht="22.5" customHeight="1" x14ac:dyDescent="0.25">
      <c r="A110" s="30" t="s">
        <v>105</v>
      </c>
      <c r="B110" s="20">
        <f>B111+B112</f>
        <v>-515800</v>
      </c>
      <c r="C110" s="20">
        <f>'[1]Расшир на 01.06.21'!F1390</f>
        <v>-950000</v>
      </c>
      <c r="D110" s="21"/>
      <c r="E110" s="8"/>
      <c r="F110" s="9"/>
      <c r="G110" s="9"/>
      <c r="H110" s="9"/>
      <c r="I110" s="9"/>
      <c r="J110" s="9"/>
      <c r="K110" s="9"/>
      <c r="L110" s="9"/>
      <c r="M110" s="9"/>
    </row>
    <row r="111" spans="1:13" ht="22.5" customHeight="1" x14ac:dyDescent="0.25">
      <c r="A111" s="23" t="s">
        <v>106</v>
      </c>
      <c r="B111" s="24">
        <f>'[1]Расшир на 01.06.21'!E1391</f>
        <v>10546645</v>
      </c>
      <c r="C111" s="24">
        <f>'[1]Расшир на 01.06.21'!F1391</f>
        <v>900000</v>
      </c>
      <c r="D111" s="21"/>
      <c r="E111" s="8"/>
      <c r="F111" s="9"/>
      <c r="G111" s="9"/>
      <c r="H111" s="9"/>
      <c r="I111" s="9"/>
      <c r="J111" s="9"/>
      <c r="K111" s="9"/>
      <c r="L111" s="9"/>
      <c r="M111" s="9"/>
    </row>
    <row r="112" spans="1:13" ht="22.5" customHeight="1" x14ac:dyDescent="0.25">
      <c r="A112" s="28" t="s">
        <v>107</v>
      </c>
      <c r="B112" s="24">
        <f>'[1]Расшир на 01.06.21'!E1392</f>
        <v>-11062445</v>
      </c>
      <c r="C112" s="24">
        <f>'[1]Расшир на 01.06.21'!F1392</f>
        <v>-1850000</v>
      </c>
      <c r="D112" s="21"/>
      <c r="E112" s="8"/>
      <c r="F112" s="9"/>
      <c r="G112" s="9"/>
      <c r="H112" s="9"/>
      <c r="I112" s="9"/>
      <c r="J112" s="9"/>
      <c r="K112" s="9"/>
      <c r="L112" s="9"/>
      <c r="M112" s="9"/>
    </row>
    <row r="113" spans="1:13" ht="15.75" customHeight="1" x14ac:dyDescent="0.25">
      <c r="A113" s="28"/>
      <c r="B113" s="24"/>
      <c r="C113" s="24"/>
      <c r="D113" s="21"/>
      <c r="E113" s="8"/>
      <c r="F113" s="9"/>
      <c r="G113" s="9"/>
      <c r="H113" s="9"/>
      <c r="I113" s="9"/>
      <c r="J113" s="9"/>
      <c r="K113" s="9"/>
      <c r="L113" s="9"/>
      <c r="M113" s="9"/>
    </row>
    <row r="114" spans="1:13" ht="34.5" customHeight="1" x14ac:dyDescent="0.25">
      <c r="A114" s="26" t="s">
        <v>108</v>
      </c>
      <c r="B114" s="61">
        <v>0</v>
      </c>
      <c r="C114" s="62">
        <f>C115</f>
        <v>1383354.4299699999</v>
      </c>
      <c r="D114" s="21"/>
      <c r="E114" s="8"/>
      <c r="F114" s="9"/>
      <c r="G114" s="9"/>
      <c r="H114" s="9"/>
      <c r="I114" s="9"/>
      <c r="J114" s="9"/>
      <c r="K114" s="9"/>
      <c r="L114" s="9"/>
      <c r="M114" s="9"/>
    </row>
    <row r="115" spans="1:13" ht="50.25" customHeight="1" x14ac:dyDescent="0.25">
      <c r="A115" s="63" t="s">
        <v>109</v>
      </c>
      <c r="B115" s="64">
        <v>0</v>
      </c>
      <c r="C115" s="65">
        <f>'[1]Расшир на 01.06.21'!F1398</f>
        <v>1383354.4299699999</v>
      </c>
      <c r="D115" s="21"/>
      <c r="E115" s="8"/>
      <c r="F115" s="9"/>
      <c r="G115" s="9"/>
      <c r="H115" s="9"/>
      <c r="I115" s="9"/>
      <c r="J115" s="9"/>
      <c r="K115" s="9"/>
      <c r="L115" s="9"/>
      <c r="M115" s="9"/>
    </row>
    <row r="116" spans="1:13" ht="33" customHeight="1" x14ac:dyDescent="0.25">
      <c r="A116" s="30" t="s">
        <v>110</v>
      </c>
      <c r="B116" s="20">
        <f>B117+B118</f>
        <v>485543.86953999847</v>
      </c>
      <c r="C116" s="20">
        <f>C117+C118</f>
        <v>-3434951.0464500003</v>
      </c>
      <c r="D116" s="21"/>
      <c r="E116" s="8"/>
      <c r="F116" s="9"/>
      <c r="G116" s="9"/>
      <c r="H116" s="9"/>
      <c r="I116" s="9"/>
      <c r="J116" s="9"/>
      <c r="K116" s="9"/>
      <c r="L116" s="9"/>
      <c r="M116" s="9"/>
    </row>
    <row r="117" spans="1:13" ht="22.5" customHeight="1" x14ac:dyDescent="0.25">
      <c r="A117" s="23" t="s">
        <v>111</v>
      </c>
      <c r="B117" s="24">
        <f>'[1]Расшир на 01.06.21'!E1402</f>
        <v>-51932632.879689999</v>
      </c>
      <c r="C117" s="24">
        <f>'[1]Расшир на 01.06.21'!F1402</f>
        <v>-22743382.445080001</v>
      </c>
      <c r="D117" s="21"/>
      <c r="E117" s="8"/>
      <c r="F117" s="9"/>
      <c r="G117" s="9"/>
      <c r="H117" s="9"/>
      <c r="I117" s="9"/>
      <c r="J117" s="9"/>
      <c r="K117" s="9"/>
      <c r="L117" s="9"/>
      <c r="M117" s="9"/>
    </row>
    <row r="118" spans="1:13" ht="22.5" customHeight="1" x14ac:dyDescent="0.25">
      <c r="A118" s="23" t="s">
        <v>112</v>
      </c>
      <c r="B118" s="24">
        <f>'[1]Расшир на 01.06.21'!E1403</f>
        <v>52418176.749229997</v>
      </c>
      <c r="C118" s="24">
        <f>'[1]Расшир на 01.06.21'!F1403</f>
        <v>19308431.398630001</v>
      </c>
      <c r="D118" s="21"/>
      <c r="E118" s="8"/>
      <c r="F118" s="9"/>
      <c r="G118" s="9"/>
      <c r="H118" s="9"/>
      <c r="I118" s="9"/>
      <c r="J118" s="9"/>
      <c r="K118" s="9"/>
      <c r="L118" s="9"/>
      <c r="M118" s="9"/>
    </row>
    <row r="119" spans="1:13" ht="13.5" customHeight="1" x14ac:dyDescent="0.25">
      <c r="A119" s="28"/>
      <c r="B119" s="24"/>
      <c r="C119" s="24"/>
      <c r="D119" s="21"/>
      <c r="E119" s="8"/>
      <c r="F119" s="9"/>
      <c r="G119" s="9"/>
      <c r="H119" s="9"/>
      <c r="I119" s="9"/>
      <c r="J119" s="9"/>
      <c r="K119" s="9"/>
      <c r="L119" s="9"/>
      <c r="M119" s="9"/>
    </row>
    <row r="120" spans="1:13" ht="31.5" x14ac:dyDescent="0.25">
      <c r="A120" s="30" t="s">
        <v>113</v>
      </c>
      <c r="B120" s="20">
        <f>'[1]Расшир на 01.06.21'!E1393</f>
        <v>0</v>
      </c>
      <c r="C120" s="20">
        <f>C123+C125</f>
        <v>1383354.4299699999</v>
      </c>
      <c r="D120" s="21"/>
      <c r="E120" s="8"/>
      <c r="F120" s="9"/>
      <c r="G120" s="9"/>
      <c r="H120" s="9"/>
      <c r="I120" s="9"/>
      <c r="J120" s="9"/>
      <c r="K120" s="9"/>
      <c r="L120" s="9"/>
      <c r="M120" s="9"/>
    </row>
    <row r="121" spans="1:13" ht="37.5" hidden="1" customHeight="1" x14ac:dyDescent="0.25">
      <c r="A121" s="66" t="s">
        <v>114</v>
      </c>
      <c r="B121" s="67">
        <f>B122</f>
        <v>0</v>
      </c>
      <c r="C121" s="67">
        <f>C122</f>
        <v>0</v>
      </c>
      <c r="D121" s="21"/>
      <c r="E121" s="8"/>
      <c r="F121" s="9"/>
      <c r="G121" s="9"/>
      <c r="H121" s="9"/>
      <c r="I121" s="9"/>
      <c r="J121" s="9"/>
      <c r="K121" s="9"/>
      <c r="L121" s="9"/>
      <c r="M121" s="9"/>
    </row>
    <row r="122" spans="1:13" ht="31.5" hidden="1" x14ac:dyDescent="0.25">
      <c r="A122" s="68" t="s">
        <v>115</v>
      </c>
      <c r="B122" s="24">
        <v>0</v>
      </c>
      <c r="C122" s="24">
        <f>'[1]Расшир на 01.06.21'!F1395</f>
        <v>0</v>
      </c>
      <c r="D122" s="21"/>
      <c r="E122" s="8"/>
      <c r="F122" s="9"/>
      <c r="G122" s="9"/>
      <c r="H122" s="9"/>
      <c r="I122" s="9"/>
      <c r="J122" s="9"/>
      <c r="K122" s="9"/>
      <c r="L122" s="9"/>
      <c r="M122" s="9"/>
    </row>
    <row r="123" spans="1:13" ht="31.5" x14ac:dyDescent="0.25">
      <c r="A123" s="69" t="s">
        <v>108</v>
      </c>
      <c r="B123" s="65">
        <f>'[1]Расшир на 01.06.21'!E1398</f>
        <v>0</v>
      </c>
      <c r="C123" s="65">
        <f>'[1]Расшир на 01.06.21'!F1398</f>
        <v>1383354.4299699999</v>
      </c>
      <c r="D123" s="21"/>
      <c r="E123" s="8"/>
      <c r="F123" s="9"/>
      <c r="G123" s="9"/>
      <c r="H123" s="9"/>
      <c r="I123" s="9"/>
      <c r="J123" s="9"/>
      <c r="K123" s="9"/>
      <c r="L123" s="9"/>
      <c r="M123" s="9"/>
    </row>
    <row r="124" spans="1:13" ht="15.75" hidden="1" x14ac:dyDescent="0.25">
      <c r="A124" s="68"/>
      <c r="B124" s="24"/>
      <c r="C124" s="24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0" t="s">
        <v>116</v>
      </c>
      <c r="B125" s="67">
        <f>B126</f>
        <v>0</v>
      </c>
      <c r="C125" s="67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1" t="s">
        <v>117</v>
      </c>
      <c r="B126" s="72">
        <f>'[1]Расшир на 01.06.21'!E1397</f>
        <v>0</v>
      </c>
      <c r="C126" s="72">
        <f>'[1]Расшир на 01.06.21'!F1397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3"/>
      <c r="B127" s="24"/>
      <c r="C127" s="24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3"/>
      <c r="B128" s="24"/>
      <c r="C128" s="24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47.25" x14ac:dyDescent="0.25">
      <c r="A129" s="63" t="s">
        <v>109</v>
      </c>
      <c r="B129" s="24">
        <v>0</v>
      </c>
      <c r="C129" s="24">
        <f>C123</f>
        <v>1383354.4299699999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ht="32.25" hidden="1" customHeight="1" x14ac:dyDescent="0.25">
      <c r="A130" s="30" t="s">
        <v>118</v>
      </c>
      <c r="B130" s="58">
        <f>B102+B106+B110+B116+B120</f>
        <v>69743.869539998472</v>
      </c>
      <c r="C130" s="58">
        <f>C102+C106+C110+C116+C120</f>
        <v>-3001596.6164800003</v>
      </c>
      <c r="D130" s="73"/>
      <c r="E130" s="8"/>
      <c r="F130" s="9"/>
      <c r="G130" s="9"/>
      <c r="H130" s="9"/>
      <c r="I130" s="9"/>
      <c r="J130" s="9"/>
      <c r="K130" s="9"/>
      <c r="L130" s="9"/>
      <c r="M130" s="9"/>
    </row>
    <row r="131" spans="1:13" ht="32.25" customHeight="1" x14ac:dyDescent="0.25">
      <c r="A131" s="30" t="s">
        <v>110</v>
      </c>
      <c r="B131" s="20">
        <f>'[1]Расшир на 01.06.21'!E1401</f>
        <v>485543.86953999847</v>
      </c>
      <c r="C131" s="20">
        <f>'[1]Расшир на 01.06.21'!F1401</f>
        <v>-3434951.0464500003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3" t="s">
        <v>111</v>
      </c>
      <c r="B132" s="24">
        <f>'[1]Расшир на 01.06.21'!E1402</f>
        <v>-51932632.879689999</v>
      </c>
      <c r="C132" s="24">
        <f>'[1]Расшир на 01.06.21'!F1402</f>
        <v>-22743382.445080001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3" t="s">
        <v>112</v>
      </c>
      <c r="B133" s="24">
        <f>'[1]Расшир на 01.06.21'!E1403</f>
        <v>52418176.749229997</v>
      </c>
      <c r="C133" s="24">
        <f>'[1]Расшир на 01.06.21'!F1403</f>
        <v>19308431.398630001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27.75" customHeight="1" x14ac:dyDescent="0.25">
      <c r="A134" s="30" t="s">
        <v>118</v>
      </c>
      <c r="B134" s="20">
        <f>B106+B110+B120+B131+B102</f>
        <v>69743.869539998472</v>
      </c>
      <c r="C134" s="20">
        <f>C106+C110+C120+C131+C102</f>
        <v>-3001596.6164800003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60" customHeight="1" x14ac:dyDescent="0.25">
      <c r="A135" s="74"/>
      <c r="B135" s="75"/>
      <c r="C135" s="76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10.5" hidden="1" customHeight="1" x14ac:dyDescent="0.25">
      <c r="A136" s="74"/>
      <c r="B136" s="77"/>
      <c r="C136" s="78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29.25" customHeight="1" x14ac:dyDescent="0.25">
      <c r="A137" s="74"/>
      <c r="B137" s="77"/>
      <c r="C137" s="78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customHeight="1" x14ac:dyDescent="0.25">
      <c r="A138" s="79"/>
      <c r="B138" s="77"/>
      <c r="C138" s="78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" customHeight="1" x14ac:dyDescent="0.25">
      <c r="A139" s="79"/>
      <c r="B139" s="77"/>
      <c r="C139" s="78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2.75" customHeight="1" x14ac:dyDescent="0.25">
      <c r="A140" s="79"/>
      <c r="B140" s="77"/>
      <c r="C140" s="78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9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8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505" spans="1:5" s="4" customFormat="1" ht="18.75" x14ac:dyDescent="0.3">
      <c r="A505" s="1"/>
      <c r="B505" s="2"/>
      <c r="C505" s="80"/>
      <c r="E505" s="5"/>
    </row>
    <row r="506" spans="1:5" s="4" customFormat="1" ht="18.75" x14ac:dyDescent="0.3">
      <c r="A506" s="1"/>
      <c r="B506" s="2"/>
      <c r="C506" s="80"/>
      <c r="E506" s="5"/>
    </row>
    <row r="509" spans="1:5" s="4" customFormat="1" x14ac:dyDescent="0.2">
      <c r="A509" s="1"/>
      <c r="B509" s="2"/>
      <c r="C509" s="81"/>
      <c r="E509" s="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15FFD0-1DB0-4CB8-BDAA-6AD8495987A6}"/>
</file>

<file path=customXml/itemProps2.xml><?xml version="1.0" encoding="utf-8"?>
<ds:datastoreItem xmlns:ds="http://schemas.openxmlformats.org/officeDocument/2006/customXml" ds:itemID="{C2B45D7B-291B-475F-B72E-AD12DC033460}"/>
</file>

<file path=customXml/itemProps3.xml><?xml version="1.0" encoding="utf-8"?>
<ds:datastoreItem xmlns:ds="http://schemas.openxmlformats.org/officeDocument/2006/customXml" ds:itemID="{BFC2D5D4-6002-4D03-AF66-FE4A6A3BF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01.06.2021</vt:lpstr>
      <vt:lpstr>'на 01.06.2021'!Область_печати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2021-06-16T07:39:54Z</dcterms:created>
  <dcterms:modified xsi:type="dcterms:W3CDTF">2021-06-17T05:27:52Z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