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015"/>
  </bookViews>
  <sheets>
    <sheet name="на 01.05.2019" sheetId="1" r:id="rId1"/>
  </sheets>
  <externalReferences>
    <externalReference r:id="rId2"/>
  </externalReferences>
  <definedNames>
    <definedName name="Z_3A62FDFE_B33F_4285_AF26_B946B57D89E5_.wvu.Rows" localSheetId="0" hidden="1">'на 01.05.2019'!$29:$29,'на 01.05.2019'!$39:$39,'на 01.05.2019'!$78:$79,'на 01.05.2019'!$95:$98,'на 01.05.2019'!$115:$115,'на 01.05.2019'!$119:$119,'на 01.05.2019'!#REF!</definedName>
    <definedName name="Z_5F4BDBB1_E645_4516_8FC8_7D1E2AFE448F_.wvu.Rows" localSheetId="0" hidden="1">'на 01.05.2019'!$29:$29,'на 01.05.2019'!$39:$39,'на 01.05.2019'!$62:$62,'на 01.05.2019'!$78:$79,'на 01.05.2019'!$95:$98,'на 01.05.2019'!$115:$115,'на 01.05.2019'!$119:$119</definedName>
    <definedName name="Z_791A6B44_A126_477F_8F66_87C81269CCAF_.wvu.Rows" localSheetId="0" hidden="1">'на 01.05.2019'!#REF!,'на 01.05.2019'!$113:$114,'на 01.05.2019'!$120:$120</definedName>
    <definedName name="Z_941B9BCB_D95B_4828_B060_DECC595C9511_.wvu.Rows" localSheetId="0" hidden="1">'на 01.05.2019'!$29:$29,'на 01.05.2019'!$32:$32,'на 01.05.2019'!$39:$39,'на 01.05.2019'!$46:$46,'на 01.05.2019'!$62:$62,'на 01.05.2019'!$67:$67,'на 01.05.2019'!$78:$79,'на 01.05.2019'!$95:$98,'на 01.05.2019'!$112:$120,'на 01.05.2019'!#REF!</definedName>
    <definedName name="Z_AD8B40E3_4B89_443C_9ACF_B6D22B3A77E7_.wvu.Rows" localSheetId="0" hidden="1">'на 01.05.2019'!$29:$29,'на 01.05.2019'!$32:$32,'на 01.05.2019'!$39:$39,'на 01.05.2019'!$46:$46,'на 01.05.2019'!$62:$62,'на 01.05.2019'!$67:$67,'на 01.05.2019'!$78:$79,'на 01.05.2019'!$95:$98,'на 01.05.2019'!$112:$120,'на 01.05.2019'!#REF!</definedName>
    <definedName name="Z_AFEF4DE1_67D6_48C6_A8C8_B9E9198BBD0E_.wvu.Rows" localSheetId="0" hidden="1">'на 01.05.2019'!#REF!,'на 01.05.2019'!$120:$120</definedName>
    <definedName name="Z_CAE69FAB_AFBE_4188_8F32_69E048226F14_.wvu.Rows" localSheetId="0" hidden="1">'на 01.05.2019'!$29:$29,'на 01.05.2019'!$32:$32,'на 01.05.2019'!$39:$39,'на 01.05.2019'!$46:$46,'на 01.05.2019'!$62:$62,'на 01.05.2019'!$67:$67,'на 01.05.2019'!$78:$79,'на 01.05.2019'!$95:$98,'на 01.05.2019'!$112:$120,'на 01.05.2019'!#REF!</definedName>
    <definedName name="Z_D2DF83CF_573E_4A86_A4BE_5A992E023C65_.wvu.Rows" localSheetId="0" hidden="1">'на 01.05.2019'!#REF!,'на 01.05.2019'!$113:$114,'на 01.05.2019'!$120:$120</definedName>
    <definedName name="Z_E2CE03E0_A708_4616_8DFD_0910D1C70A9E_.wvu.Rows" localSheetId="0" hidden="1">'на 01.05.2019'!#REF!,'на 01.05.2019'!$113:$114,'на 01.05.2019'!$120:$120</definedName>
    <definedName name="Z_E6F394BB_DB4B_47AB_A066_DC195B03AE3E_.wvu.Rows" localSheetId="0" hidden="1">'на 01.05.2019'!$29:$29,'на 01.05.2019'!$32:$32,'на 01.05.2019'!$39:$39,'на 01.05.2019'!$62:$62,'на 01.05.2019'!$65:$65,'на 01.05.2019'!$67:$67,'на 01.05.2019'!$78:$79,'на 01.05.2019'!$95:$98,'на 01.05.2019'!$112:$120,'на 01.05.2019'!#REF!</definedName>
    <definedName name="Z_E8991B2E_0E9F_48F3_A4D6_3B340ABE8C8E_.wvu.Rows" localSheetId="0" hidden="1">'на 01.05.2019'!$39:$39,'на 01.05.2019'!$120:$120</definedName>
    <definedName name="Z_F59D258D_974D_4B2B_B7CC_86B99245EC3C_.wvu.PrintArea" localSheetId="0" hidden="1">'на 01.05.2019'!$A$1:$E$121</definedName>
    <definedName name="Z_F59D258D_974D_4B2B_B7CC_86B99245EC3C_.wvu.Rows" localSheetId="0" hidden="1">'на 01.05.2019'!$29:$29,'на 01.05.2019'!$32:$32,'на 01.05.2019'!$39:$39,'на 01.05.2019'!$46:$46,'на 01.05.2019'!$62:$62,'на 01.05.2019'!$67:$67,'на 01.05.2019'!$78:$79,'на 01.05.2019'!$95:$98,'на 01.05.2019'!$115:$115,'на 01.05.2019'!$119:$119,'на 01.05.2019'!#REF!</definedName>
    <definedName name="Z_F8542D9D_A523_4F6F_8CFE_9BA4BA3D5B88_.wvu.Rows" localSheetId="0" hidden="1">'на 01.05.2019'!$39:$39,'на 01.05.2019'!$95:$98,'на 01.05.2019'!$113:$115,'на 01.05.2019'!$119:$119</definedName>
    <definedName name="Z_FAFBB87E_73E9_461E_A4E8_A0EB3259EED0_.wvu.PrintArea" localSheetId="0" hidden="1">'на 01.05.2019'!$A$1:$E$121</definedName>
    <definedName name="Z_FAFBB87E_73E9_461E_A4E8_A0EB3259EED0_.wvu.Rows" localSheetId="0" hidden="1">'на 01.05.2019'!$30:$30,'на 01.05.2019'!$39:$39,'на 01.05.2019'!$95:$98,'на 01.05.2019'!$113:$115,'на 01.05.2019'!$119:$119</definedName>
  </definedNames>
  <calcPr calcId="145621"/>
</workbook>
</file>

<file path=xl/calcChain.xml><?xml version="1.0" encoding="utf-8"?>
<calcChain xmlns="http://schemas.openxmlformats.org/spreadsheetml/2006/main">
  <c r="D118" i="1" l="1"/>
  <c r="C118" i="1"/>
  <c r="D117" i="1"/>
  <c r="C117" i="1"/>
  <c r="D115" i="1"/>
  <c r="C115" i="1"/>
  <c r="D114" i="1"/>
  <c r="C114" i="1"/>
  <c r="D113" i="1"/>
  <c r="C113" i="1"/>
  <c r="D112" i="1"/>
  <c r="C112" i="1"/>
  <c r="D110" i="1"/>
  <c r="C110" i="1"/>
  <c r="D109" i="1"/>
  <c r="C109" i="1"/>
  <c r="D108" i="1"/>
  <c r="C108" i="1"/>
  <c r="D106" i="1"/>
  <c r="C106" i="1"/>
  <c r="D105" i="1"/>
  <c r="C105" i="1"/>
  <c r="D104" i="1"/>
  <c r="C104" i="1"/>
  <c r="D102" i="1"/>
  <c r="C102" i="1"/>
  <c r="D101" i="1"/>
  <c r="C101" i="1"/>
  <c r="D100" i="1"/>
  <c r="C100" i="1"/>
  <c r="D98" i="1"/>
  <c r="C98" i="1"/>
  <c r="D97" i="1"/>
  <c r="C97" i="1"/>
  <c r="D96" i="1"/>
  <c r="D121" i="1" s="1"/>
  <c r="C96" i="1"/>
  <c r="C121" i="1" s="1"/>
  <c r="D92" i="1"/>
  <c r="E92" i="1" s="1"/>
  <c r="C92" i="1"/>
  <c r="D91" i="1"/>
  <c r="E91" i="1" s="1"/>
  <c r="C91" i="1"/>
  <c r="D90" i="1"/>
  <c r="E90" i="1" s="1"/>
  <c r="C90" i="1"/>
  <c r="D89" i="1"/>
  <c r="E89" i="1" s="1"/>
  <c r="C89" i="1"/>
  <c r="D88" i="1"/>
  <c r="E88" i="1" s="1"/>
  <c r="C88" i="1"/>
  <c r="D87" i="1"/>
  <c r="E87" i="1" s="1"/>
  <c r="C87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C68" i="1"/>
  <c r="D67" i="1"/>
  <c r="C67" i="1"/>
  <c r="D66" i="1"/>
  <c r="C66" i="1"/>
  <c r="D65" i="1"/>
  <c r="C65" i="1"/>
  <c r="D64" i="1"/>
  <c r="E64" i="1" s="1"/>
  <c r="C64" i="1"/>
  <c r="D63" i="1"/>
  <c r="E63" i="1" s="1"/>
  <c r="C63" i="1"/>
  <c r="D62" i="1"/>
  <c r="C62" i="1"/>
  <c r="D61" i="1"/>
  <c r="E61" i="1" s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C49" i="1"/>
  <c r="D48" i="1"/>
  <c r="E48" i="1" s="1"/>
  <c r="C48" i="1"/>
  <c r="D47" i="1"/>
  <c r="E47" i="1" s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D42" i="1"/>
  <c r="E42" i="1" s="1"/>
  <c r="C42" i="1"/>
  <c r="E39" i="1"/>
  <c r="D38" i="1"/>
  <c r="C38" i="1"/>
  <c r="C94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C7" i="1" s="1"/>
  <c r="C6" i="1" s="1"/>
  <c r="D7" i="1"/>
  <c r="D6" i="1"/>
  <c r="E68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6" i="1"/>
  <c r="D94" i="1"/>
  <c r="E65" i="1"/>
  <c r="E38" i="1"/>
</calcChain>
</file>

<file path=xl/sharedStrings.xml><?xml version="1.0" encoding="utf-8"?>
<sst xmlns="http://schemas.openxmlformats.org/spreadsheetml/2006/main" count="166" uniqueCount="161">
  <si>
    <t xml:space="preserve">                           Сведения об исполнении бюджета г. Красноярска на 01.05.2019 г.</t>
  </si>
  <si>
    <t>тыс. руб.</t>
  </si>
  <si>
    <t>Наименование показателей</t>
  </si>
  <si>
    <t>Бюджет города   на 2019 год с учетом изменений</t>
  </si>
  <si>
    <t>Исполнено на 01.05.2019г.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</si>
  <si>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</si>
  <si>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</si>
  <si>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</si>
  <si>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</si>
  <si>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</si>
  <si>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</si>
  <si>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</si>
  <si>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</si>
  <si>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</si>
  <si>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</si>
  <si>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</si>
  <si>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</si>
  <si>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</si>
  <si>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</si>
  <si>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</si>
  <si>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</si>
  <si>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</si>
  <si>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</si>
  <si>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</si>
  <si>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</si>
  <si>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</si>
  <si>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</si>
  <si>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</si>
  <si>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</si>
  <si>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</si>
  <si>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</si>
  <si>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-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</si>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</sst>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8" fillId="0" borderId="2" xfId="0" applyFont="1" applyBorder="1" applyAlignment="1"/>
    <xf numFmtId="4" fontId="8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/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IV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1083199.51</v>
          </cell>
          <cell r="F9">
            <v>551960.70030999999</v>
          </cell>
        </row>
        <row r="13">
          <cell r="E13">
            <v>8638058.1300000008</v>
          </cell>
          <cell r="F13">
            <v>2607434.8571399995</v>
          </cell>
        </row>
        <row r="32">
          <cell r="E32">
            <v>844447.52</v>
          </cell>
          <cell r="F32">
            <v>409208.56098999997</v>
          </cell>
        </row>
        <row r="35">
          <cell r="E35">
            <v>1563.33</v>
          </cell>
          <cell r="F35">
            <v>1159.5282199999999</v>
          </cell>
        </row>
        <row r="41">
          <cell r="E41">
            <v>425009.16</v>
          </cell>
          <cell r="F41">
            <v>42905.18679</v>
          </cell>
        </row>
        <row r="42">
          <cell r="E42">
            <v>886984.87</v>
          </cell>
          <cell r="F42">
            <v>396742.87945000001</v>
          </cell>
        </row>
        <row r="51">
          <cell r="E51">
            <v>302771.8</v>
          </cell>
          <cell r="F51">
            <v>88643.203949999996</v>
          </cell>
        </row>
        <row r="59">
          <cell r="E59">
            <v>90.22</v>
          </cell>
          <cell r="F59">
            <v>7.9515999999999991</v>
          </cell>
        </row>
        <row r="76">
          <cell r="E76">
            <v>1948867.6300000001</v>
          </cell>
          <cell r="F76">
            <v>359250.28774</v>
          </cell>
        </row>
        <row r="107">
          <cell r="E107">
            <v>48564.57</v>
          </cell>
          <cell r="F107">
            <v>55671.652119999999</v>
          </cell>
        </row>
        <row r="117">
          <cell r="E117">
            <v>16582.710000000003</v>
          </cell>
          <cell r="F117">
            <v>15078.398590000001</v>
          </cell>
        </row>
        <row r="131">
          <cell r="E131">
            <v>523367.55000000005</v>
          </cell>
          <cell r="F131">
            <v>186054.4368</v>
          </cell>
        </row>
        <row r="154">
          <cell r="E154">
            <v>170.39</v>
          </cell>
          <cell r="F154">
            <v>38.75</v>
          </cell>
        </row>
        <row r="159">
          <cell r="E159">
            <v>245213.34639000002</v>
          </cell>
          <cell r="F159">
            <v>88798.940889999983</v>
          </cell>
        </row>
        <row r="212">
          <cell r="E212">
            <v>3207</v>
          </cell>
          <cell r="F212">
            <v>-528.90111000000002</v>
          </cell>
        </row>
        <row r="218">
          <cell r="E218">
            <v>17222555.482000001</v>
          </cell>
          <cell r="F218">
            <v>3956593.8231499991</v>
          </cell>
        </row>
        <row r="219">
          <cell r="E219">
            <v>17221019.232000001</v>
          </cell>
          <cell r="F219">
            <v>4016190.9901799997</v>
          </cell>
        </row>
        <row r="220">
          <cell r="E220">
            <v>63059.4</v>
          </cell>
          <cell r="F220">
            <v>0</v>
          </cell>
        </row>
        <row r="224">
          <cell r="E224">
            <v>10755010.4</v>
          </cell>
          <cell r="F224">
            <v>3332273.8476699996</v>
          </cell>
        </row>
        <row r="276">
          <cell r="E276">
            <v>0</v>
          </cell>
          <cell r="F276">
            <v>0</v>
          </cell>
        </row>
        <row r="286">
          <cell r="E286">
            <v>6402949.432</v>
          </cell>
          <cell r="F286">
            <v>683917.14251000003</v>
          </cell>
        </row>
        <row r="351">
          <cell r="E351">
            <v>978.24</v>
          </cell>
          <cell r="F351">
            <v>914.88220000000001</v>
          </cell>
        </row>
        <row r="354">
          <cell r="E354">
            <v>558.01</v>
          </cell>
          <cell r="F354">
            <v>558.00779999999997</v>
          </cell>
        </row>
        <row r="356">
          <cell r="E356">
            <v>0</v>
          </cell>
          <cell r="F356">
            <v>10778.71652</v>
          </cell>
        </row>
        <row r="362">
          <cell r="E362">
            <v>0</v>
          </cell>
          <cell r="F362">
            <v>-71848.773549999998</v>
          </cell>
        </row>
        <row r="383">
          <cell r="E383">
            <v>32771979.858390003</v>
          </cell>
          <cell r="F383">
            <v>8961696.9363799989</v>
          </cell>
        </row>
        <row r="386">
          <cell r="E386">
            <v>2425684.1210400001</v>
          </cell>
          <cell r="F386">
            <v>678019.0051500001</v>
          </cell>
        </row>
        <row r="425">
          <cell r="E425">
            <v>3488.23</v>
          </cell>
          <cell r="F425">
            <v>1168.8544200000001</v>
          </cell>
        </row>
        <row r="429">
          <cell r="E429">
            <v>74375.570000000007</v>
          </cell>
          <cell r="F429">
            <v>17270.016910000002</v>
          </cell>
        </row>
        <row r="438">
          <cell r="E438">
            <v>1026643.0789800001</v>
          </cell>
          <cell r="F438">
            <v>318443.40962000005</v>
          </cell>
        </row>
        <row r="450">
          <cell r="E450">
            <v>176.5</v>
          </cell>
          <cell r="F450">
            <v>6.06</v>
          </cell>
        </row>
        <row r="453">
          <cell r="E453">
            <v>208971.21000000005</v>
          </cell>
          <cell r="F453">
            <v>60970.865279999998</v>
          </cell>
        </row>
        <row r="464">
          <cell r="E464">
            <v>17774.370000000003</v>
          </cell>
          <cell r="F464">
            <v>2660.6107300000003</v>
          </cell>
        </row>
        <row r="472">
          <cell r="E472">
            <v>109681.30065999999</v>
          </cell>
          <cell r="F472">
            <v>0</v>
          </cell>
        </row>
        <row r="474">
          <cell r="E474">
            <v>984573.86139999994</v>
          </cell>
          <cell r="F474">
            <v>277499.18819000002</v>
          </cell>
        </row>
        <row r="501">
          <cell r="E501">
            <v>92729.23</v>
          </cell>
          <cell r="F501">
            <v>31174.440399999999</v>
          </cell>
        </row>
        <row r="513">
          <cell r="E513">
            <v>14500</v>
          </cell>
          <cell r="F513">
            <v>3299.989</v>
          </cell>
        </row>
        <row r="514">
          <cell r="E514">
            <v>78229.23000000001</v>
          </cell>
          <cell r="F514">
            <v>27874.451400000002</v>
          </cell>
        </row>
        <row r="522">
          <cell r="E522">
            <v>4237150.3949900009</v>
          </cell>
          <cell r="F522">
            <v>914786.01781000011</v>
          </cell>
        </row>
        <row r="583">
          <cell r="E583">
            <v>818654.25899999996</v>
          </cell>
          <cell r="F583">
            <v>216965.96645000001</v>
          </cell>
        </row>
        <row r="595">
          <cell r="E595">
            <v>3247213.7537500006</v>
          </cell>
          <cell r="F595">
            <v>673205.14692000009</v>
          </cell>
        </row>
        <row r="606">
          <cell r="E606">
            <v>171282.38224000001</v>
          </cell>
          <cell r="F606">
            <v>24614.904439999998</v>
          </cell>
        </row>
        <row r="623">
          <cell r="E623">
            <v>1852774.18829</v>
          </cell>
          <cell r="F623">
            <v>341935.24054999999</v>
          </cell>
        </row>
        <row r="670">
          <cell r="E670">
            <v>238596.15294</v>
          </cell>
          <cell r="F670">
            <v>64103.423179999998</v>
          </cell>
        </row>
        <row r="682">
          <cell r="E682">
            <v>183300.90000000002</v>
          </cell>
          <cell r="F682">
            <v>2837.6338700000001</v>
          </cell>
        </row>
        <row r="689">
          <cell r="E689">
            <v>1005044.3584499999</v>
          </cell>
          <cell r="F689">
            <v>126787.59932000001</v>
          </cell>
        </row>
        <row r="699">
          <cell r="E699">
            <v>0</v>
          </cell>
          <cell r="F699">
            <v>0</v>
          </cell>
        </row>
        <row r="702">
          <cell r="E702">
            <v>425832.77689999994</v>
          </cell>
          <cell r="F702">
            <v>148206.58418000001</v>
          </cell>
        </row>
        <row r="724">
          <cell r="E724">
            <v>3700</v>
          </cell>
          <cell r="F724">
            <v>0</v>
          </cell>
        </row>
        <row r="732">
          <cell r="F732">
            <v>0</v>
          </cell>
        </row>
        <row r="733">
          <cell r="E733">
            <v>3700</v>
          </cell>
          <cell r="F733">
            <v>0</v>
          </cell>
        </row>
        <row r="736">
          <cell r="E736">
            <v>0</v>
          </cell>
          <cell r="F736">
            <v>0</v>
          </cell>
        </row>
        <row r="738">
          <cell r="E738">
            <v>18023332.415789999</v>
          </cell>
          <cell r="F738">
            <v>4654812.0081599988</v>
          </cell>
        </row>
        <row r="780">
          <cell r="E780">
            <v>8073517.4305800004</v>
          </cell>
          <cell r="F780">
            <v>2010174.50615</v>
          </cell>
        </row>
        <row r="794">
          <cell r="E794">
            <v>7708626.6107500019</v>
          </cell>
          <cell r="F794">
            <v>1966809.4628900001</v>
          </cell>
        </row>
        <row r="807">
          <cell r="E807">
            <v>1049685.6679999998</v>
          </cell>
          <cell r="F807">
            <v>362151.85092</v>
          </cell>
        </row>
        <row r="814">
          <cell r="E814">
            <v>546131.74346000003</v>
          </cell>
          <cell r="F814">
            <v>113831.36332999999</v>
          </cell>
        </row>
        <row r="837">
          <cell r="E837">
            <v>645370.96299999999</v>
          </cell>
          <cell r="F837">
            <v>201844.82486999998</v>
          </cell>
        </row>
        <row r="858">
          <cell r="E858">
            <v>787167.6054</v>
          </cell>
          <cell r="F858">
            <v>310882.79748999997</v>
          </cell>
        </row>
        <row r="898">
          <cell r="E898">
            <v>691963.76039999991</v>
          </cell>
          <cell r="F898">
            <v>281355.90932999999</v>
          </cell>
        </row>
        <row r="907">
          <cell r="E907">
            <v>23072.941999999999</v>
          </cell>
          <cell r="F907">
            <v>7832.4480000000003</v>
          </cell>
        </row>
        <row r="911">
          <cell r="E911">
            <v>72130.902999999991</v>
          </cell>
          <cell r="F911">
            <v>21694.440160000002</v>
          </cell>
        </row>
        <row r="1045">
          <cell r="E1045">
            <v>2741799.6056700004</v>
          </cell>
          <cell r="F1045">
            <v>785674.97223000007</v>
          </cell>
        </row>
        <row r="1091">
          <cell r="E1091">
            <v>35111.97</v>
          </cell>
          <cell r="F1091">
            <v>11465.8989</v>
          </cell>
        </row>
        <row r="1095">
          <cell r="E1095">
            <v>818925.62</v>
          </cell>
          <cell r="F1095">
            <v>268066.26977000001</v>
          </cell>
        </row>
        <row r="1100">
          <cell r="E1100">
            <v>744257.70567000005</v>
          </cell>
          <cell r="F1100">
            <v>309054.56233000004</v>
          </cell>
        </row>
        <row r="1114">
          <cell r="E1114">
            <v>601003.9</v>
          </cell>
          <cell r="F1114">
            <v>18443.59894</v>
          </cell>
        </row>
        <row r="1121">
          <cell r="E1121">
            <v>542500.40999999992</v>
          </cell>
          <cell r="F1121">
            <v>178644.64229000002</v>
          </cell>
        </row>
        <row r="1133">
          <cell r="E1133">
            <v>1331489.44732</v>
          </cell>
          <cell r="F1133">
            <v>449819.59276999999</v>
          </cell>
        </row>
        <row r="1183">
          <cell r="E1183">
            <v>768841.92300000007</v>
          </cell>
          <cell r="F1183">
            <v>262876.53445000004</v>
          </cell>
        </row>
        <row r="1188">
          <cell r="E1188">
            <v>400871.11032000004</v>
          </cell>
          <cell r="F1188">
            <v>123038.77633000001</v>
          </cell>
        </row>
        <row r="1196">
          <cell r="E1196">
            <v>161776.41399999999</v>
          </cell>
          <cell r="F1196">
            <v>63904.281990000003</v>
          </cell>
        </row>
        <row r="1212">
          <cell r="E1212">
            <v>1267718.2498900001</v>
          </cell>
          <cell r="F1212">
            <v>277179.05176</v>
          </cell>
        </row>
        <row r="1215">
          <cell r="E1215">
            <v>1267718.2498900001</v>
          </cell>
          <cell r="F1215">
            <v>277179.05176</v>
          </cell>
        </row>
        <row r="1219">
          <cell r="E1219">
            <v>32763545.258390002</v>
          </cell>
          <cell r="F1219">
            <v>8444283.1263199989</v>
          </cell>
        </row>
        <row r="1225">
          <cell r="E1225">
            <v>0</v>
          </cell>
          <cell r="F1225">
            <v>0</v>
          </cell>
        </row>
        <row r="1226">
          <cell r="E1226">
            <v>0</v>
          </cell>
          <cell r="F1226">
            <v>0</v>
          </cell>
        </row>
        <row r="1229">
          <cell r="E1229">
            <v>1301168</v>
          </cell>
          <cell r="F1229">
            <v>1668600</v>
          </cell>
        </row>
        <row r="1230">
          <cell r="E1230">
            <v>-2096895</v>
          </cell>
          <cell r="F1230">
            <v>-890027</v>
          </cell>
        </row>
        <row r="1232">
          <cell r="F1232">
            <v>-1240000</v>
          </cell>
        </row>
        <row r="1233">
          <cell r="E1233">
            <v>9221703.6600000001</v>
          </cell>
          <cell r="F1233">
            <v>950000</v>
          </cell>
        </row>
        <row r="1234">
          <cell r="E1234">
            <v>-8425976.6600000001</v>
          </cell>
          <cell r="F1234">
            <v>-2190000</v>
          </cell>
        </row>
        <row r="1235">
          <cell r="E1235">
            <v>0</v>
          </cell>
        </row>
        <row r="1240">
          <cell r="E1240">
            <v>0</v>
          </cell>
          <cell r="F1240">
            <v>0</v>
          </cell>
        </row>
        <row r="1244">
          <cell r="E1244">
            <v>-43294851.51839</v>
          </cell>
          <cell r="F1244">
            <v>-11594392.451400001</v>
          </cell>
        </row>
        <row r="1245">
          <cell r="E1245">
            <v>43286416.918389998</v>
          </cell>
          <cell r="F1245">
            <v>11538405.641340001</v>
          </cell>
        </row>
      </sheetData>
      <sheetData sheetId="1"/>
      <sheetData sheetId="2">
        <row r="21">
          <cell r="D21">
            <v>510351.06000000006</v>
          </cell>
          <cell r="E21">
            <v>180838.52716</v>
          </cell>
        </row>
        <row r="29">
          <cell r="D29">
            <v>70975.58</v>
          </cell>
          <cell r="E29">
            <v>21838.152590000002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15549424.376390005</v>
      </c>
      <c r="D6" s="19">
        <f>D7+D11+D15+D18+D19+D20+D21+D22+D23+D24+D25+D26+D10</f>
        <v>5005103.1132299993</v>
      </c>
      <c r="E6" s="20">
        <f>D6/C6</f>
        <v>0.32188349819750672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22" t="s">
        <v>7</v>
      </c>
      <c r="C7" s="23">
        <f>C8+C9</f>
        <v>9721257.6400000006</v>
      </c>
      <c r="D7" s="24">
        <f>D8+D9</f>
        <v>3159395.5574499993</v>
      </c>
      <c r="E7" s="25">
        <f>D7/C7</f>
        <v>0.32499864466610301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6" t="s">
        <v>8</v>
      </c>
      <c r="C8" s="27">
        <f>[1]Расшир!E9</f>
        <v>1083199.51</v>
      </c>
      <c r="D8" s="28">
        <f>[1]Расшир!F9</f>
        <v>551960.70030999999</v>
      </c>
      <c r="E8" s="25">
        <f>D8/C8</f>
        <v>0.50956513109020884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6" t="s">
        <v>9</v>
      </c>
      <c r="C9" s="27">
        <f>[1]Расшир!E13</f>
        <v>8638058.1300000008</v>
      </c>
      <c r="D9" s="28">
        <f>[1]Расшир!F13</f>
        <v>2607434.8571399995</v>
      </c>
      <c r="E9" s="29">
        <f>D9/C9</f>
        <v>0.30185428459717939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30" t="s">
        <v>10</v>
      </c>
      <c r="C10" s="31">
        <f>[1]экономика!D21</f>
        <v>510351.06000000006</v>
      </c>
      <c r="D10" s="24">
        <f>[1]экономика!E21</f>
        <v>180838.52716</v>
      </c>
      <c r="E10" s="32">
        <f>D10/C10</f>
        <v>0.35434143540330842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22" t="s">
        <v>11</v>
      </c>
      <c r="C11" s="23">
        <f>C12+C13+C14</f>
        <v>916986.42999999993</v>
      </c>
      <c r="D11" s="23">
        <f>D12+D13+D14</f>
        <v>432206.24179999996</v>
      </c>
      <c r="E11" s="25">
        <f t="shared" ref="E11:E92" si="0">D11/C11</f>
        <v>0.47133330184613526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3" t="s">
        <v>12</v>
      </c>
      <c r="C12" s="27">
        <f>[1]Расшир!E32</f>
        <v>844447.52</v>
      </c>
      <c r="D12" s="27">
        <f>[1]Расшир!F32</f>
        <v>409208.56098999997</v>
      </c>
      <c r="E12" s="29">
        <f t="shared" si="0"/>
        <v>0.48458732046486436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6" t="s">
        <v>13</v>
      </c>
      <c r="C13" s="27">
        <f>[1]Расшир!E35</f>
        <v>1563.33</v>
      </c>
      <c r="D13" s="27">
        <f>[1]Расшир!F35</f>
        <v>1159.5282199999999</v>
      </c>
      <c r="E13" s="29">
        <f t="shared" si="0"/>
        <v>0.74170406759929119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4" t="s">
        <v>14</v>
      </c>
      <c r="C14" s="27">
        <f>[1]экономика!D29</f>
        <v>70975.58</v>
      </c>
      <c r="D14" s="27">
        <f>[1]экономика!E29</f>
        <v>21838.152590000002</v>
      </c>
      <c r="E14" s="25">
        <f t="shared" si="0"/>
        <v>0.30768544040076884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22" t="s">
        <v>15</v>
      </c>
      <c r="C15" s="23">
        <f>C16+C17</f>
        <v>1311994.03</v>
      </c>
      <c r="D15" s="23">
        <f>D16+D17</f>
        <v>439648.06624000001</v>
      </c>
      <c r="E15" s="25">
        <f>D15/C15</f>
        <v>0.335099136266649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6" t="s">
        <v>16</v>
      </c>
      <c r="C16" s="27">
        <f>[1]Расшир!E41</f>
        <v>425009.16</v>
      </c>
      <c r="D16" s="27">
        <f>[1]Расшир!F41</f>
        <v>42905.18679</v>
      </c>
      <c r="E16" s="29">
        <f>D16/C16</f>
        <v>0.10095120488697232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6" t="s">
        <v>17</v>
      </c>
      <c r="C17" s="27">
        <f>[1]Расшир!E42</f>
        <v>886984.87</v>
      </c>
      <c r="D17" s="27">
        <f>[1]Расшир!F42</f>
        <v>396742.87945000001</v>
      </c>
      <c r="E17" s="29">
        <f t="shared" si="0"/>
        <v>0.44729385231790936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22" t="s">
        <v>18</v>
      </c>
      <c r="C18" s="23">
        <f>[1]Расшир!E51</f>
        <v>302771.8</v>
      </c>
      <c r="D18" s="23">
        <f>[1]Расшир!F51</f>
        <v>88643.203949999996</v>
      </c>
      <c r="E18" s="25">
        <f t="shared" si="0"/>
        <v>0.29277232539490139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5" t="s">
        <v>19</v>
      </c>
      <c r="C19" s="23">
        <f>[1]Расшир!E59</f>
        <v>90.22</v>
      </c>
      <c r="D19" s="23">
        <f>[1]Расшир!F59</f>
        <v>7.9515999999999991</v>
      </c>
      <c r="E19" s="25">
        <f>D19/C19</f>
        <v>8.8135668366215905E-2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5" t="s">
        <v>20</v>
      </c>
      <c r="C20" s="23">
        <f>[1]Расшир!E76</f>
        <v>1948867.6300000001</v>
      </c>
      <c r="D20" s="23">
        <f>[1]Расшир!F76</f>
        <v>359250.28774</v>
      </c>
      <c r="E20" s="25">
        <f t="shared" si="0"/>
        <v>0.18433796231712257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5" t="s">
        <v>21</v>
      </c>
      <c r="C21" s="23">
        <f>[1]Расшир!E107</f>
        <v>48564.57</v>
      </c>
      <c r="D21" s="23">
        <f>[1]Расшир!F107</f>
        <v>55671.652119999999</v>
      </c>
      <c r="E21" s="25">
        <f t="shared" si="0"/>
        <v>1.1463429434256289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5" t="s">
        <v>22</v>
      </c>
      <c r="C22" s="23">
        <f>[1]Расшир!E117</f>
        <v>16582.710000000003</v>
      </c>
      <c r="D22" s="23">
        <f>[1]Расшир!F117</f>
        <v>15078.398590000001</v>
      </c>
      <c r="E22" s="25">
        <f t="shared" si="0"/>
        <v>0.90928434435626015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5" t="s">
        <v>23</v>
      </c>
      <c r="C23" s="23">
        <f>[1]Расшир!E131</f>
        <v>523367.55000000005</v>
      </c>
      <c r="D23" s="23">
        <f>[1]Расшир!F131</f>
        <v>186054.4368</v>
      </c>
      <c r="E23" s="25">
        <f t="shared" si="0"/>
        <v>0.35549478908273924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22" t="s">
        <v>24</v>
      </c>
      <c r="C24" s="23">
        <f>[1]Расшир!E154</f>
        <v>170.39</v>
      </c>
      <c r="D24" s="23">
        <f>[1]Расшир!F154</f>
        <v>38.75</v>
      </c>
      <c r="E24" s="25">
        <f t="shared" si="0"/>
        <v>0.22741944949821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22" t="s">
        <v>25</v>
      </c>
      <c r="C25" s="23">
        <f>[1]Расшир!E159</f>
        <v>245213.34639000002</v>
      </c>
      <c r="D25" s="23">
        <f>[1]Расшир!F159</f>
        <v>88798.940889999983</v>
      </c>
      <c r="E25" s="25">
        <f t="shared" si="0"/>
        <v>0.36212931391087311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6" t="s">
        <v>26</v>
      </c>
      <c r="C26" s="23">
        <f>[1]Расшир!E212</f>
        <v>3207</v>
      </c>
      <c r="D26" s="23">
        <f>[1]Расшир!F212</f>
        <v>-528.90111000000002</v>
      </c>
      <c r="E26" s="25">
        <f t="shared" si="0"/>
        <v>-0.16492083255378859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22" t="s">
        <v>27</v>
      </c>
      <c r="C27" s="23">
        <f>[1]Расшир!E218</f>
        <v>17222555.482000001</v>
      </c>
      <c r="D27" s="23">
        <f>[1]Расшир!F218+0.01</f>
        <v>3956593.8331499989</v>
      </c>
      <c r="E27" s="25">
        <f t="shared" si="0"/>
        <v>0.22973326097193866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6" t="s">
        <v>28</v>
      </c>
      <c r="C28" s="23">
        <f>[1]Расшир!E219</f>
        <v>17221019.232000001</v>
      </c>
      <c r="D28" s="23">
        <f>[1]Расшир!F219</f>
        <v>4016190.9901799997</v>
      </c>
      <c r="E28" s="25">
        <f t="shared" si="0"/>
        <v>0.23321447680153196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7" t="s">
        <v>29</v>
      </c>
      <c r="C29" s="23">
        <f>[1]Расшир!E351</f>
        <v>978.24</v>
      </c>
      <c r="D29" s="23">
        <f>[1]Расшир!F351</f>
        <v>914.88220000000001</v>
      </c>
      <c r="E29" s="25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8"/>
      <c r="B30" s="39" t="s">
        <v>30</v>
      </c>
      <c r="C30" s="27">
        <f>[1]Расшир!E220</f>
        <v>63059.4</v>
      </c>
      <c r="D30" s="27">
        <f>[1]Расшир!F220</f>
        <v>0</v>
      </c>
      <c r="E30" s="29" t="s">
        <v>31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40"/>
      <c r="B31" s="39" t="s">
        <v>32</v>
      </c>
      <c r="C31" s="27">
        <f>[1]Расшир!E224</f>
        <v>10755010.4</v>
      </c>
      <c r="D31" s="27">
        <f>[1]Расшир!F224</f>
        <v>3332273.8476699996</v>
      </c>
      <c r="E31" s="29">
        <f>D31/C31</f>
        <v>0.30983455373227714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40"/>
      <c r="B32" s="39" t="s">
        <v>33</v>
      </c>
      <c r="C32" s="27">
        <f>[1]Расшир!E276</f>
        <v>0</v>
      </c>
      <c r="D32" s="27">
        <f>[1]Расшир!F276</f>
        <v>0</v>
      </c>
      <c r="E32" s="29" t="e">
        <f>D32/C32</f>
        <v>#DIV/0!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40"/>
      <c r="B33" s="39" t="s">
        <v>34</v>
      </c>
      <c r="C33" s="27">
        <f>[1]Расшир!E286</f>
        <v>6402949.432</v>
      </c>
      <c r="D33" s="27">
        <f>[1]Расшир!F286</f>
        <v>683917.14251000003</v>
      </c>
      <c r="E33" s="29">
        <f t="shared" si="0"/>
        <v>0.10681282895847803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7" t="s">
        <v>29</v>
      </c>
      <c r="C34" s="23">
        <f>[1]Расшир!E351</f>
        <v>978.24</v>
      </c>
      <c r="D34" s="23">
        <f>[1]Расшир!F351</f>
        <v>914.88220000000001</v>
      </c>
      <c r="E34" s="29">
        <f t="shared" si="0"/>
        <v>0.93523286719005561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7" t="s">
        <v>35</v>
      </c>
      <c r="C35" s="23">
        <f>[1]Расшир!E362</f>
        <v>0</v>
      </c>
      <c r="D35" s="23">
        <f>[1]Расшир!F362</f>
        <v>-71848.773549999998</v>
      </c>
      <c r="E35" s="29" t="s">
        <v>31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7" t="s">
        <v>36</v>
      </c>
      <c r="C36" s="31">
        <f>[1]Расшир!E354</f>
        <v>558.01</v>
      </c>
      <c r="D36" s="31">
        <f>[1]Расшир!F354</f>
        <v>558.00779999999997</v>
      </c>
      <c r="E36" s="25">
        <f t="shared" si="0"/>
        <v>0.99999605741832576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1" t="s">
        <v>37</v>
      </c>
      <c r="C37" s="31">
        <f>[1]Расшир!E356</f>
        <v>0</v>
      </c>
      <c r="D37" s="31">
        <f>[1]Расшир!F356</f>
        <v>10778.71652</v>
      </c>
      <c r="E37" s="25" t="s">
        <v>31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46" customFormat="1" ht="18.75" x14ac:dyDescent="0.3">
      <c r="A38" s="42"/>
      <c r="B38" s="43" t="s">
        <v>38</v>
      </c>
      <c r="C38" s="23">
        <f>[1]Расшир!E383</f>
        <v>32771979.858390003</v>
      </c>
      <c r="D38" s="23">
        <f>[1]Расшир!F383</f>
        <v>8961696.9363799989</v>
      </c>
      <c r="E38" s="25">
        <f t="shared" si="0"/>
        <v>0.27345607360629759</v>
      </c>
      <c r="F38" s="44"/>
      <c r="G38" s="45"/>
      <c r="H38" s="45"/>
      <c r="I38" s="45"/>
      <c r="J38" s="45"/>
      <c r="K38" s="45"/>
      <c r="L38" s="45"/>
      <c r="M38" s="45"/>
      <c r="N38" s="45"/>
    </row>
    <row r="39" spans="1:14" ht="15.75" hidden="1" x14ac:dyDescent="0.25">
      <c r="A39" s="12"/>
      <c r="B39" s="26"/>
      <c r="C39" s="47"/>
      <c r="D39" s="47"/>
      <c r="E39" s="48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15.75" x14ac:dyDescent="0.25">
      <c r="A40" s="12"/>
      <c r="B40" s="22" t="s">
        <v>39</v>
      </c>
      <c r="C40" s="47"/>
      <c r="D40" s="47"/>
      <c r="E40" s="48"/>
      <c r="F40" s="21"/>
      <c r="G40" s="8"/>
      <c r="H40" s="8"/>
      <c r="I40" s="8"/>
      <c r="J40" s="8"/>
      <c r="K40" s="8"/>
      <c r="L40" s="8"/>
      <c r="M40" s="8"/>
      <c r="N40" s="8"/>
    </row>
    <row r="41" spans="1:14" ht="12.75" hidden="1" customHeight="1" x14ac:dyDescent="0.25">
      <c r="A41" s="49"/>
      <c r="B41" s="50"/>
      <c r="C41" s="51"/>
      <c r="D41" s="51"/>
      <c r="E41" s="52"/>
      <c r="F41" s="21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3" t="s">
        <v>40</v>
      </c>
      <c r="B42" s="54" t="s">
        <v>41</v>
      </c>
      <c r="C42" s="55">
        <f>[1]Расшир!E386</f>
        <v>2425684.1210400001</v>
      </c>
      <c r="D42" s="55">
        <f>[1]Расшир!F386</f>
        <v>678019.0051500001</v>
      </c>
      <c r="E42" s="56">
        <f t="shared" si="0"/>
        <v>0.27951661111559029</v>
      </c>
      <c r="F42" s="21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7" t="s">
        <v>42</v>
      </c>
      <c r="B43" s="58" t="s">
        <v>43</v>
      </c>
      <c r="C43" s="27">
        <f>[1]Расшир!E425</f>
        <v>3488.23</v>
      </c>
      <c r="D43" s="27">
        <f>[1]Расшир!F425</f>
        <v>1168.8544200000001</v>
      </c>
      <c r="E43" s="29">
        <f t="shared" si="0"/>
        <v>0.33508524953916458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7" t="s">
        <v>44</v>
      </c>
      <c r="B44" s="58" t="s">
        <v>45</v>
      </c>
      <c r="C44" s="27">
        <f>[1]Расшир!E429</f>
        <v>74375.570000000007</v>
      </c>
      <c r="D44" s="27">
        <f>[1]Расшир!F429</f>
        <v>17270.016910000002</v>
      </c>
      <c r="E44" s="29">
        <f t="shared" si="0"/>
        <v>0.23220012848304894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7" t="s">
        <v>46</v>
      </c>
      <c r="B45" s="58" t="s">
        <v>47</v>
      </c>
      <c r="C45" s="27">
        <f>[1]Расшир!E438</f>
        <v>1026643.0789800001</v>
      </c>
      <c r="D45" s="27">
        <f>[1]Расшир!F438</f>
        <v>318443.40962000005</v>
      </c>
      <c r="E45" s="29">
        <f t="shared" si="0"/>
        <v>0.31017927860224109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15.75" x14ac:dyDescent="0.25">
      <c r="A46" s="57" t="s">
        <v>48</v>
      </c>
      <c r="B46" s="58" t="s">
        <v>49</v>
      </c>
      <c r="C46" s="27">
        <f>[1]Расшир!E450</f>
        <v>176.5</v>
      </c>
      <c r="D46" s="27">
        <f>[1]Расшир!F450</f>
        <v>6.06</v>
      </c>
      <c r="E46" s="29">
        <f t="shared" si="0"/>
        <v>3.4334277620396599E-2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47.25" x14ac:dyDescent="0.25">
      <c r="A47" s="57" t="s">
        <v>50</v>
      </c>
      <c r="B47" s="58" t="s">
        <v>51</v>
      </c>
      <c r="C47" s="27">
        <f>[1]Расшир!E453</f>
        <v>208971.21000000005</v>
      </c>
      <c r="D47" s="27">
        <f>[1]Расшир!F453</f>
        <v>60970.865279999998</v>
      </c>
      <c r="E47" s="29">
        <f t="shared" si="0"/>
        <v>0.29176681936234172</v>
      </c>
      <c r="F47" s="21"/>
      <c r="G47" s="59"/>
      <c r="H47" s="8"/>
      <c r="I47" s="8"/>
      <c r="J47" s="8"/>
      <c r="K47" s="8"/>
      <c r="L47" s="8"/>
      <c r="M47" s="8"/>
      <c r="N47" s="8"/>
    </row>
    <row r="48" spans="1:14" ht="15.75" x14ac:dyDescent="0.25">
      <c r="A48" s="57" t="s">
        <v>52</v>
      </c>
      <c r="B48" s="58" t="s">
        <v>53</v>
      </c>
      <c r="C48" s="27">
        <f>[1]Расшир!E464</f>
        <v>17774.370000000003</v>
      </c>
      <c r="D48" s="27">
        <f>[1]Расшир!F464</f>
        <v>2660.6107300000003</v>
      </c>
      <c r="E48" s="29">
        <f t="shared" si="0"/>
        <v>0.14968804688998821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54</v>
      </c>
      <c r="B49" s="58" t="s">
        <v>55</v>
      </c>
      <c r="C49" s="27">
        <f>[1]Расшир!E472</f>
        <v>109681.30065999999</v>
      </c>
      <c r="D49" s="27">
        <f>[1]Расшир!F472</f>
        <v>0</v>
      </c>
      <c r="E49" s="29" t="s">
        <v>31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56</v>
      </c>
      <c r="B50" s="58" t="s">
        <v>57</v>
      </c>
      <c r="C50" s="27">
        <f>[1]Расшир!E474</f>
        <v>984573.86139999994</v>
      </c>
      <c r="D50" s="27">
        <f>[1]Расшир!F474</f>
        <v>277499.18819000002</v>
      </c>
      <c r="E50" s="29">
        <f t="shared" si="0"/>
        <v>0.28184699906151706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35.25" customHeight="1" x14ac:dyDescent="0.25">
      <c r="A51" s="53" t="s">
        <v>58</v>
      </c>
      <c r="B51" s="60" t="s">
        <v>59</v>
      </c>
      <c r="C51" s="55">
        <f>[1]Расшир!E501</f>
        <v>92729.23</v>
      </c>
      <c r="D51" s="55">
        <f>[1]Расшир!F501</f>
        <v>31174.440399999999</v>
      </c>
      <c r="E51" s="56">
        <f t="shared" si="0"/>
        <v>0.3361878492898086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7" t="s">
        <v>60</v>
      </c>
      <c r="B52" s="61" t="s">
        <v>61</v>
      </c>
      <c r="C52" s="27">
        <f>[1]Расшир!E513</f>
        <v>14500</v>
      </c>
      <c r="D52" s="27">
        <f>[1]Расшир!F513</f>
        <v>3299.989</v>
      </c>
      <c r="E52" s="29">
        <f>D52/C52</f>
        <v>0.22758544827586208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2" t="s">
        <v>62</v>
      </c>
      <c r="B53" s="63" t="s">
        <v>63</v>
      </c>
      <c r="C53" s="27">
        <f>[1]Расшир!E514</f>
        <v>78229.23000000001</v>
      </c>
      <c r="D53" s="27">
        <f>[1]Расшир!F514</f>
        <v>27874.451400000002</v>
      </c>
      <c r="E53" s="29">
        <f>D53/C53</f>
        <v>0.35631759893328874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3" t="s">
        <v>64</v>
      </c>
      <c r="B54" s="54" t="s">
        <v>65</v>
      </c>
      <c r="C54" s="55">
        <f>[1]Расшир!E522</f>
        <v>4237150.3949900009</v>
      </c>
      <c r="D54" s="55">
        <f>[1]Расшир!F522</f>
        <v>914786.01781000011</v>
      </c>
      <c r="E54" s="56">
        <f t="shared" si="0"/>
        <v>0.21589651830429277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66</v>
      </c>
      <c r="B55" s="58" t="s">
        <v>67</v>
      </c>
      <c r="C55" s="27">
        <f>[1]Расшир!E583</f>
        <v>818654.25899999996</v>
      </c>
      <c r="D55" s="27">
        <f>[1]Расшир!F583</f>
        <v>216965.96645000001</v>
      </c>
      <c r="E55" s="29">
        <f t="shared" si="0"/>
        <v>0.26502759139740822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7" t="s">
        <v>68</v>
      </c>
      <c r="B56" s="58" t="s">
        <v>69</v>
      </c>
      <c r="C56" s="27">
        <f>[1]Расшир!E595</f>
        <v>3247213.7537500006</v>
      </c>
      <c r="D56" s="27">
        <f>[1]Расшир!F595</f>
        <v>673205.14692000009</v>
      </c>
      <c r="E56" s="29">
        <f t="shared" si="0"/>
        <v>0.20731778009456825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4" t="s">
        <v>70</v>
      </c>
      <c r="B57" s="65" t="s">
        <v>71</v>
      </c>
      <c r="C57" s="66">
        <f>[1]Расшир!E606</f>
        <v>171282.38224000001</v>
      </c>
      <c r="D57" s="67">
        <f>[1]Расшир!F606</f>
        <v>24614.904439999998</v>
      </c>
      <c r="E57" s="29">
        <f t="shared" si="0"/>
        <v>0.14370949374997435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8" t="s">
        <v>72</v>
      </c>
      <c r="B58" s="54" t="s">
        <v>73</v>
      </c>
      <c r="C58" s="55">
        <f>[1]Расшир!E623</f>
        <v>1852774.18829</v>
      </c>
      <c r="D58" s="55">
        <f>[1]Расшир!F623</f>
        <v>341935.24054999999</v>
      </c>
      <c r="E58" s="56">
        <f t="shared" si="0"/>
        <v>0.18455311106508118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74</v>
      </c>
      <c r="B59" s="58" t="s">
        <v>75</v>
      </c>
      <c r="C59" s="27">
        <f>[1]Расшир!E670</f>
        <v>238596.15294</v>
      </c>
      <c r="D59" s="27">
        <f>[1]Расшир!F670</f>
        <v>64103.423179999998</v>
      </c>
      <c r="E59" s="29">
        <f t="shared" si="0"/>
        <v>0.26866913984199964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76</v>
      </c>
      <c r="B60" s="58" t="s">
        <v>77</v>
      </c>
      <c r="C60" s="27">
        <f>[1]Расшир!E682</f>
        <v>183300.90000000002</v>
      </c>
      <c r="D60" s="27">
        <f>[1]Расшир!F682</f>
        <v>2837.6338700000001</v>
      </c>
      <c r="E60" s="29">
        <f t="shared" si="0"/>
        <v>1.5480741611197762E-2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7" t="s">
        <v>78</v>
      </c>
      <c r="B61" s="58" t="s">
        <v>79</v>
      </c>
      <c r="C61" s="27">
        <f>[1]Расшир!E689</f>
        <v>1005044.3584499999</v>
      </c>
      <c r="D61" s="27">
        <f>[1]Расшир!F689</f>
        <v>126787.59932000001</v>
      </c>
      <c r="E61" s="29">
        <f t="shared" si="0"/>
        <v>0.12615124721015741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7" t="s">
        <v>80</v>
      </c>
      <c r="B62" s="58" t="s">
        <v>81</v>
      </c>
      <c r="C62" s="27">
        <f>[1]Расшир!E699</f>
        <v>0</v>
      </c>
      <c r="D62" s="27">
        <f>[1]Расшир!F699</f>
        <v>0</v>
      </c>
      <c r="E62" s="29">
        <v>0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7" t="s">
        <v>82</v>
      </c>
      <c r="B63" s="58" t="s">
        <v>83</v>
      </c>
      <c r="C63" s="27">
        <f>[1]Расшир!E702</f>
        <v>425832.77689999994</v>
      </c>
      <c r="D63" s="27">
        <f>[1]Расшир!F702+0.01</f>
        <v>148206.59418000001</v>
      </c>
      <c r="E63" s="29">
        <f t="shared" si="0"/>
        <v>0.34803942350075129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9" t="s">
        <v>84</v>
      </c>
      <c r="B64" s="54" t="s">
        <v>85</v>
      </c>
      <c r="C64" s="55">
        <f>[1]Расшир!E724</f>
        <v>3700</v>
      </c>
      <c r="D64" s="55">
        <f>[1]Расшир!F724</f>
        <v>0</v>
      </c>
      <c r="E64" s="70">
        <f>D64/C64</f>
        <v>0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hidden="1" x14ac:dyDescent="0.25">
      <c r="A65" s="71" t="s">
        <v>86</v>
      </c>
      <c r="B65" s="72" t="s">
        <v>87</v>
      </c>
      <c r="C65" s="27">
        <f>[1]Расшир!E732</f>
        <v>0</v>
      </c>
      <c r="D65" s="27">
        <f>[1]Расшир!F732</f>
        <v>0</v>
      </c>
      <c r="E65" s="29" t="e">
        <f>D65/C65</f>
        <v>#DIV/0!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57" t="s">
        <v>88</v>
      </c>
      <c r="B66" s="63" t="s">
        <v>89</v>
      </c>
      <c r="C66" s="27">
        <f>[1]Расшир!E733</f>
        <v>3700</v>
      </c>
      <c r="D66" s="27">
        <f>[1]Расшир!F733</f>
        <v>0</v>
      </c>
      <c r="E66" s="29" t="s">
        <v>31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2" t="s">
        <v>90</v>
      </c>
      <c r="B67" s="63" t="s">
        <v>91</v>
      </c>
      <c r="C67" s="27">
        <f>[1]Расшир!$E$736</f>
        <v>0</v>
      </c>
      <c r="D67" s="27">
        <f>[1]Расшир!$F$736</f>
        <v>0</v>
      </c>
      <c r="E67" s="29"/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69" t="s">
        <v>92</v>
      </c>
      <c r="B68" s="54" t="s">
        <v>93</v>
      </c>
      <c r="C68" s="55">
        <f>[1]Расшир!E738</f>
        <v>18023332.415789999</v>
      </c>
      <c r="D68" s="55">
        <f>[1]Расшир!F738</f>
        <v>4654812.0081599988</v>
      </c>
      <c r="E68" s="56">
        <f t="shared" si="0"/>
        <v>0.25826589116682885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94</v>
      </c>
      <c r="B69" s="58" t="s">
        <v>95</v>
      </c>
      <c r="C69" s="27">
        <f>[1]Расшир!E780</f>
        <v>8073517.4305800004</v>
      </c>
      <c r="D69" s="27">
        <f>[1]Расшир!F780</f>
        <v>2010174.50615</v>
      </c>
      <c r="E69" s="29">
        <f t="shared" si="0"/>
        <v>0.24898373273290739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96</v>
      </c>
      <c r="B70" s="58" t="s">
        <v>97</v>
      </c>
      <c r="C70" s="27">
        <f>[1]Расшир!E794</f>
        <v>7708626.6107500019</v>
      </c>
      <c r="D70" s="27">
        <f>[1]Расшир!F794</f>
        <v>1966809.4628900001</v>
      </c>
      <c r="E70" s="29">
        <f t="shared" si="0"/>
        <v>0.25514395263965728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98</v>
      </c>
      <c r="B71" s="73" t="s">
        <v>99</v>
      </c>
      <c r="C71" s="27">
        <f>[1]Расшир!E807</f>
        <v>1049685.6679999998</v>
      </c>
      <c r="D71" s="27">
        <f>[1]Расшир!F807</f>
        <v>362151.85092</v>
      </c>
      <c r="E71" s="29">
        <f t="shared" si="0"/>
        <v>0.34500980813620108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7" t="s">
        <v>100</v>
      </c>
      <c r="B72" s="58" t="s">
        <v>101</v>
      </c>
      <c r="C72" s="27">
        <f>[1]Расшир!E814+0.01</f>
        <v>546131.75346000004</v>
      </c>
      <c r="D72" s="27">
        <f>[1]Расшир!F814</f>
        <v>113831.36332999999</v>
      </c>
      <c r="E72" s="29">
        <f t="shared" si="0"/>
        <v>0.20843205436934417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7" t="s">
        <v>102</v>
      </c>
      <c r="B73" s="58" t="s">
        <v>103</v>
      </c>
      <c r="C73" s="27">
        <f>[1]Расшир!E837</f>
        <v>645370.96299999999</v>
      </c>
      <c r="D73" s="27">
        <f>[1]Расшир!F837</f>
        <v>201844.82486999998</v>
      </c>
      <c r="E73" s="29">
        <f t="shared" si="0"/>
        <v>0.31275783455104095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69" t="s">
        <v>104</v>
      </c>
      <c r="B74" s="60" t="s">
        <v>105</v>
      </c>
      <c r="C74" s="55">
        <f>[1]Расшир!E858-0.01</f>
        <v>787167.59539999999</v>
      </c>
      <c r="D74" s="55">
        <f>[1]Расшир!F858</f>
        <v>310882.79748999997</v>
      </c>
      <c r="E74" s="56">
        <f t="shared" si="0"/>
        <v>0.39493851030799176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57" t="s">
        <v>106</v>
      </c>
      <c r="B75" s="58" t="s">
        <v>107</v>
      </c>
      <c r="C75" s="27">
        <f>[1]Расшир!E898</f>
        <v>691963.76039999991</v>
      </c>
      <c r="D75" s="27">
        <f>[1]Расшир!F898</f>
        <v>281355.90932999999</v>
      </c>
      <c r="E75" s="29">
        <f t="shared" si="0"/>
        <v>0.40660497764703463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7" t="s">
        <v>108</v>
      </c>
      <c r="B76" s="58" t="s">
        <v>109</v>
      </c>
      <c r="C76" s="27">
        <f>[1]Расшир!E907</f>
        <v>23072.941999999999</v>
      </c>
      <c r="D76" s="27">
        <f>[1]Расшир!F907</f>
        <v>7832.4480000000003</v>
      </c>
      <c r="E76" s="29">
        <f>D76/C76</f>
        <v>0.33946464217697081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57" t="s">
        <v>110</v>
      </c>
      <c r="B77" s="58" t="s">
        <v>111</v>
      </c>
      <c r="C77" s="27">
        <f>[1]Расшир!E911</f>
        <v>72130.902999999991</v>
      </c>
      <c r="D77" s="27">
        <f>[1]Расшир!F911</f>
        <v>21694.440160000002</v>
      </c>
      <c r="E77" s="29">
        <f t="shared" si="0"/>
        <v>0.30076484915210344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69" t="s">
        <v>112</v>
      </c>
      <c r="B78" s="74" t="s">
        <v>113</v>
      </c>
      <c r="C78" s="55">
        <f>[1]Расшир!E924</f>
        <v>0</v>
      </c>
      <c r="D78" s="55">
        <f>[1]Расшир!F924</f>
        <v>0</v>
      </c>
      <c r="E78" s="70" t="e">
        <f t="shared" si="0"/>
        <v>#DIV/0!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2" t="s">
        <v>114</v>
      </c>
      <c r="B79" s="63" t="s">
        <v>115</v>
      </c>
      <c r="C79" s="27">
        <f>[1]Расшир!E945</f>
        <v>0</v>
      </c>
      <c r="D79" s="27">
        <f>[1]Расшир!F945</f>
        <v>0</v>
      </c>
      <c r="E79" s="29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9" t="s">
        <v>116</v>
      </c>
      <c r="B80" s="54" t="s">
        <v>117</v>
      </c>
      <c r="C80" s="55">
        <f>[1]Расшир!E1045</f>
        <v>2741799.6056700004</v>
      </c>
      <c r="D80" s="55">
        <f>[1]Расшир!F1045</f>
        <v>785674.97223000007</v>
      </c>
      <c r="E80" s="56">
        <f t="shared" si="0"/>
        <v>0.28655448436320291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118</v>
      </c>
      <c r="B81" s="58" t="s">
        <v>119</v>
      </c>
      <c r="C81" s="27">
        <f>[1]Расшир!E1091</f>
        <v>35111.97</v>
      </c>
      <c r="D81" s="27">
        <f>[1]Расшир!F1091</f>
        <v>11465.8989</v>
      </c>
      <c r="E81" s="29">
        <f t="shared" si="0"/>
        <v>0.32655242357520808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120</v>
      </c>
      <c r="B82" s="58" t="s">
        <v>121</v>
      </c>
      <c r="C82" s="27">
        <f>[1]Расшир!E1095</f>
        <v>818925.62</v>
      </c>
      <c r="D82" s="27">
        <f>[1]Расшир!F1095</f>
        <v>268066.26977000001</v>
      </c>
      <c r="E82" s="29">
        <f t="shared" si="0"/>
        <v>0.32733897099226178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122</v>
      </c>
      <c r="B83" s="58" t="s">
        <v>123</v>
      </c>
      <c r="C83" s="27">
        <f>[1]Расшир!E1100</f>
        <v>744257.70567000005</v>
      </c>
      <c r="D83" s="27">
        <f>[1]Расшир!F1100</f>
        <v>309054.56233000004</v>
      </c>
      <c r="E83" s="29">
        <f t="shared" si="0"/>
        <v>0.41525208267985769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7" t="s">
        <v>124</v>
      </c>
      <c r="B84" s="58" t="s">
        <v>125</v>
      </c>
      <c r="C84" s="27">
        <f>[1]Расшир!E1114</f>
        <v>601003.9</v>
      </c>
      <c r="D84" s="27">
        <f>[1]Расшир!F1114</f>
        <v>18443.59894</v>
      </c>
      <c r="E84" s="29">
        <f>D84/C84</f>
        <v>3.0687985452340659E-2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126</v>
      </c>
      <c r="B85" s="58" t="s">
        <v>127</v>
      </c>
      <c r="C85" s="27">
        <f>[1]Расшир!E1121</f>
        <v>542500.40999999992</v>
      </c>
      <c r="D85" s="27">
        <f>[1]Расшир!F1121</f>
        <v>178644.64229000002</v>
      </c>
      <c r="E85" s="29">
        <f t="shared" si="0"/>
        <v>0.3292986309263804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69" t="s">
        <v>128</v>
      </c>
      <c r="B86" s="54" t="s">
        <v>129</v>
      </c>
      <c r="C86" s="55">
        <f>[1]Расшир!E1133</f>
        <v>1331489.44732</v>
      </c>
      <c r="D86" s="55">
        <f>[1]Расшир!F1133</f>
        <v>449819.59276999999</v>
      </c>
      <c r="E86" s="56">
        <f t="shared" si="0"/>
        <v>0.33783188719624435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130</v>
      </c>
      <c r="B87" s="58" t="s">
        <v>131</v>
      </c>
      <c r="C87" s="27">
        <f>[1]Расшир!E1183</f>
        <v>768841.92300000007</v>
      </c>
      <c r="D87" s="27">
        <f>[1]Расшир!F1183</f>
        <v>262876.53445000004</v>
      </c>
      <c r="E87" s="29">
        <f t="shared" si="0"/>
        <v>0.3419123315027659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7" t="s">
        <v>132</v>
      </c>
      <c r="B88" s="58" t="s">
        <v>133</v>
      </c>
      <c r="C88" s="27">
        <f>[1]Расшир!E1188</f>
        <v>400871.11032000004</v>
      </c>
      <c r="D88" s="27">
        <f>[1]Расшир!F1188</f>
        <v>123038.77633000001</v>
      </c>
      <c r="E88" s="29">
        <f t="shared" si="0"/>
        <v>0.30692851932328791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7" t="s">
        <v>134</v>
      </c>
      <c r="B89" s="58" t="s">
        <v>135</v>
      </c>
      <c r="C89" s="27">
        <f>[1]Расшир!E1196+0.01</f>
        <v>161776.424</v>
      </c>
      <c r="D89" s="27">
        <f>[1]Расшир!F1196</f>
        <v>63904.281990000003</v>
      </c>
      <c r="E89" s="29">
        <f t="shared" si="0"/>
        <v>0.39501603762733689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69" t="s">
        <v>136</v>
      </c>
      <c r="B90" s="60" t="s">
        <v>137</v>
      </c>
      <c r="C90" s="55">
        <f>[1]Расшир!E1212</f>
        <v>1267718.2498900001</v>
      </c>
      <c r="D90" s="55">
        <f>[1]Расшир!F1212</f>
        <v>277179.05176</v>
      </c>
      <c r="E90" s="56">
        <f t="shared" si="0"/>
        <v>0.2186440494834328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57" t="s">
        <v>138</v>
      </c>
      <c r="B91" s="58" t="s">
        <v>139</v>
      </c>
      <c r="C91" s="27">
        <f>[1]Расшир!E1215</f>
        <v>1267718.2498900001</v>
      </c>
      <c r="D91" s="27">
        <f>[1]Расшир!F1215</f>
        <v>277179.05176</v>
      </c>
      <c r="E91" s="29">
        <f t="shared" si="0"/>
        <v>0.2186440494834328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s="46" customFormat="1" ht="21" customHeight="1" x14ac:dyDescent="0.3">
      <c r="A92" s="42"/>
      <c r="B92" s="75" t="s">
        <v>140</v>
      </c>
      <c r="C92" s="76">
        <f>[1]Расшир!E1219</f>
        <v>32763545.258390002</v>
      </c>
      <c r="D92" s="76">
        <f>[1]Расшир!F1219</f>
        <v>8444283.1263199989</v>
      </c>
      <c r="E92" s="77">
        <f t="shared" si="0"/>
        <v>0.25773410843436151</v>
      </c>
      <c r="F92" s="44"/>
      <c r="G92" s="45"/>
      <c r="H92" s="45"/>
      <c r="I92" s="45"/>
      <c r="J92" s="45"/>
      <c r="K92" s="45"/>
      <c r="L92" s="45"/>
      <c r="M92" s="45"/>
      <c r="N92" s="45"/>
    </row>
    <row r="93" spans="1:14" ht="15.75" x14ac:dyDescent="0.25">
      <c r="A93" s="12"/>
      <c r="B93" s="26"/>
      <c r="C93" s="78"/>
      <c r="D93" s="78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5" t="s">
        <v>141</v>
      </c>
      <c r="C94" s="18">
        <f>C38-C92</f>
        <v>8434.6000000014901</v>
      </c>
      <c r="D94" s="18">
        <f>D38-D92</f>
        <v>517413.81006000005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6"/>
      <c r="C95" s="78"/>
      <c r="D95" s="78"/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5" t="s">
        <v>142</v>
      </c>
      <c r="C96" s="18">
        <f>C97+C98</f>
        <v>0</v>
      </c>
      <c r="D96" s="18">
        <f>D97+D98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6" t="s">
        <v>143</v>
      </c>
      <c r="C97" s="78">
        <f>[1]Расшир!E1225</f>
        <v>0</v>
      </c>
      <c r="D97" s="78">
        <f>[1]Расшир!F1225</f>
        <v>0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6" t="s">
        <v>144</v>
      </c>
      <c r="C98" s="78">
        <f>[1]Расшир!E1226</f>
        <v>0</v>
      </c>
      <c r="D98" s="78">
        <f>[1]Расшир!F1226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6"/>
      <c r="C99" s="78"/>
      <c r="D99" s="78"/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5" t="s">
        <v>145</v>
      </c>
      <c r="C100" s="18">
        <f>C101+C102</f>
        <v>-795727</v>
      </c>
      <c r="D100" s="18">
        <f>D101+D102</f>
        <v>778573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3" t="s">
        <v>146</v>
      </c>
      <c r="C101" s="78">
        <f>[1]Расшир!E1229</f>
        <v>1301168</v>
      </c>
      <c r="D101" s="78">
        <f>[1]Расшир!F1229</f>
        <v>1668600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3" t="s">
        <v>147</v>
      </c>
      <c r="C102" s="78">
        <f>[1]Расшир!E1230</f>
        <v>-2096895</v>
      </c>
      <c r="D102" s="78">
        <f>[1]Расшир!F1230</f>
        <v>-890027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6"/>
      <c r="C103" s="78"/>
      <c r="D103" s="78"/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5" t="s">
        <v>148</v>
      </c>
      <c r="C104" s="18">
        <f>C105+C106</f>
        <v>795727</v>
      </c>
      <c r="D104" s="18">
        <f>[1]Расшир!F1232</f>
        <v>-1240000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6" t="s">
        <v>149</v>
      </c>
      <c r="C105" s="78">
        <f>[1]Расшир!E1233</f>
        <v>9221703.6600000001</v>
      </c>
      <c r="D105" s="78">
        <f>[1]Расшир!F1233</f>
        <v>950000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3" t="s">
        <v>150</v>
      </c>
      <c r="C106" s="78">
        <f>[1]Расшир!E1234</f>
        <v>-8425976.6600000001</v>
      </c>
      <c r="D106" s="78">
        <f>[1]Расшир!F1234</f>
        <v>-2190000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3"/>
      <c r="C107" s="78"/>
      <c r="D107" s="78"/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5" t="s">
        <v>151</v>
      </c>
      <c r="C108" s="18">
        <f>C109+C110</f>
        <v>-8434.6000000014901</v>
      </c>
      <c r="D108" s="18">
        <f>D109+D110</f>
        <v>-55986.810060000047</v>
      </c>
      <c r="E108" s="20"/>
      <c r="F108" s="79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6" t="s">
        <v>152</v>
      </c>
      <c r="C109" s="78">
        <f>[1]Расшир!E1244</f>
        <v>-43294851.51839</v>
      </c>
      <c r="D109" s="78">
        <f>[1]Расшир!F1244</f>
        <v>-11594392.451400001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6" t="s">
        <v>153</v>
      </c>
      <c r="C110" s="78">
        <f>[1]Расшир!E1245</f>
        <v>43286416.918389998</v>
      </c>
      <c r="D110" s="78">
        <f>[1]Расшир!F1245</f>
        <v>11538405.641340001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3"/>
      <c r="C111" s="78"/>
      <c r="D111" s="78"/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5" t="s">
        <v>154</v>
      </c>
      <c r="C112" s="18">
        <f>[1]Расшир!E1235</f>
        <v>0</v>
      </c>
      <c r="D112" s="18">
        <f>D115+D117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80" t="s">
        <v>155</v>
      </c>
      <c r="C113" s="81">
        <f>[1]Расшир!E1236</f>
        <v>0</v>
      </c>
      <c r="D113" s="82">
        <f>D114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3" t="s">
        <v>156</v>
      </c>
      <c r="C114" s="27">
        <f>[1]Расшир!E1237</f>
        <v>0</v>
      </c>
      <c r="D114" s="78">
        <f>[1]Расшир!F1237</f>
        <v>0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4" t="s">
        <v>157</v>
      </c>
      <c r="C115" s="85">
        <f>[1]Расшир!E1240</f>
        <v>0</v>
      </c>
      <c r="D115" s="86">
        <f>[1]Расшир!F1240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3"/>
      <c r="C116" s="78"/>
      <c r="D116" s="78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87" t="s">
        <v>158</v>
      </c>
      <c r="C117" s="82">
        <f>C118</f>
        <v>0</v>
      </c>
      <c r="D117" s="82">
        <f>D118</f>
        <v>0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88" t="s">
        <v>159</v>
      </c>
      <c r="C118" s="89">
        <f>[1]Расшир!E1239</f>
        <v>0</v>
      </c>
      <c r="D118" s="90">
        <f>[1]Расшир!F1239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6"/>
      <c r="C119" s="78"/>
      <c r="D119" s="78"/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6"/>
      <c r="C120" s="78"/>
      <c r="D120" s="78"/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5" t="s">
        <v>160</v>
      </c>
      <c r="C121" s="18">
        <f>C96+C100+C104+C108+C112</f>
        <v>-8434.6000000014901</v>
      </c>
      <c r="D121" s="18">
        <f>D96+D100+D104+D108+D112</f>
        <v>-517413.81006000005</v>
      </c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91"/>
    </row>
    <row r="486" spans="1:4" s="5" customFormat="1" ht="18.75" x14ac:dyDescent="0.3">
      <c r="A486" s="1"/>
      <c r="B486" s="2"/>
      <c r="C486" s="3"/>
      <c r="D486" s="92"/>
    </row>
    <row r="487" spans="1:4" s="5" customFormat="1" ht="18.75" x14ac:dyDescent="0.3">
      <c r="A487" s="1"/>
      <c r="B487" s="2"/>
      <c r="C487" s="3"/>
      <c r="D487" s="92"/>
    </row>
    <row r="490" spans="1:4" s="5" customFormat="1" x14ac:dyDescent="0.2">
      <c r="A490" s="1"/>
      <c r="B490" s="2"/>
      <c r="C490" s="3"/>
      <c r="D490" s="93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39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09F31E-B6F4-4381-AD93-2618BB616D58}"/>
</file>

<file path=customXml/itemProps2.xml><?xml version="1.0" encoding="utf-8"?>
<ds:datastoreItem xmlns:ds="http://schemas.openxmlformats.org/officeDocument/2006/customXml" ds:itemID="{AC1EBA67-0EAE-4A43-AFA7-9048FD309254}"/>
</file>

<file path=customXml/itemProps3.xml><?xml version="1.0" encoding="utf-8"?>
<ds:datastoreItem xmlns:ds="http://schemas.openxmlformats.org/officeDocument/2006/customXml" ds:itemID="{BB0DBF08-509A-44BF-8D60-4F5650C4A9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2019-05-17T05:31:39Z</cp:lastPrinted>
  <dcterms:created xsi:type="dcterms:W3CDTF">2019-05-17T04:21:59Z</dcterms:created>
  <dcterms:modified xsi:type="dcterms:W3CDTF">2019-05-21T09:21:26Z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