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015"/>
  </bookViews>
  <sheets>
    <sheet name="на 01.08.2018" sheetId="1" r:id="rId1"/>
  </sheets>
  <externalReferences>
    <externalReference r:id="rId2"/>
  </externalReferences>
  <definedNames>
    <definedName name="Z_3A62FDFE_B33F_4285_AF26_B946B57D89E5_.wvu.Rows" localSheetId="0" hidden="1">'на 01.08.2018'!$29:$29,'на 01.08.2018'!$39:$39,'на 01.08.2018'!$78:$79,'на 01.08.2018'!$95:$98,'на 01.08.2018'!$115:$115,'на 01.08.2018'!$119:$119,'на 01.08.2018'!#REF!</definedName>
    <definedName name="Z_5F4BDBB1_E645_4516_8FC8_7D1E2AFE448F_.wvu.Rows" localSheetId="0" hidden="1">'на 01.08.2018'!$29:$29,'на 01.08.2018'!$39:$39,'на 01.08.2018'!$62:$62,'на 01.08.2018'!$78:$79,'на 01.08.2018'!$95:$98,'на 01.08.2018'!$115:$115,'на 01.08.2018'!$119:$119</definedName>
    <definedName name="Z_791A6B44_A126_477F_8F66_87C81269CCAF_.wvu.Rows" localSheetId="0" hidden="1">'на 01.08.2018'!#REF!,'на 01.08.2018'!$113:$114,'на 01.08.2018'!$120:$120</definedName>
    <definedName name="Z_941B9BCB_D95B_4828_B060_DECC595C9511_.wvu.Rows" localSheetId="0" hidden="1">'на 01.08.2018'!$29:$29,'на 01.08.2018'!$32:$32,'на 01.08.2018'!$39:$39,'на 01.08.2018'!$47:$47,'на 01.08.2018'!$62:$62,'на 01.08.2018'!$67:$67,'на 01.08.2018'!$78:$79,'на 01.08.2018'!$95:$98,'на 01.08.2018'!$112:$120,'на 01.08.2018'!#REF!</definedName>
    <definedName name="Z_AD8B40E3_4B89_443C_9ACF_B6D22B3A77E7_.wvu.Rows" localSheetId="0" hidden="1">'на 01.08.2018'!$29:$29,'на 01.08.2018'!$32:$32,'на 01.08.2018'!$39:$39,'на 01.08.2018'!$47:$47,'на 01.08.2018'!$62:$62,'на 01.08.2018'!$67:$67,'на 01.08.2018'!$78:$79,'на 01.08.2018'!$95:$98,'на 01.08.2018'!$112:$120,'на 01.08.2018'!#REF!</definedName>
    <definedName name="Z_AFEF4DE1_67D6_48C6_A8C8_B9E9198BBD0E_.wvu.Rows" localSheetId="0" hidden="1">'на 01.08.2018'!#REF!,'на 01.08.2018'!$120:$120</definedName>
    <definedName name="Z_CAE69FAB_AFBE_4188_8F32_69E048226F14_.wvu.Rows" localSheetId="0" hidden="1">'на 01.08.2018'!$29:$29,'на 01.08.2018'!$32:$32,'на 01.08.2018'!$39:$39,'на 01.08.2018'!$47:$47,'на 01.08.2018'!$62:$62,'на 01.08.2018'!$67:$67,'на 01.08.2018'!$78:$79,'на 01.08.2018'!$95:$98,'на 01.08.2018'!$112:$120,'на 01.08.2018'!#REF!</definedName>
    <definedName name="Z_D2DF83CF_573E_4A86_A4BE_5A992E023C65_.wvu.Rows" localSheetId="0" hidden="1">'на 01.08.2018'!#REF!,'на 01.08.2018'!$113:$114,'на 01.08.2018'!$120:$120</definedName>
    <definedName name="Z_E2CE03E0_A708_4616_8DFD_0910D1C70A9E_.wvu.Rows" localSheetId="0" hidden="1">'на 01.08.2018'!#REF!,'на 01.08.2018'!$113:$114,'на 01.08.2018'!$120:$120</definedName>
    <definedName name="Z_E6F394BB_DB4B_47AB_A066_DC195B03AE3E_.wvu.Rows" localSheetId="0" hidden="1">'на 01.08.2018'!$29:$29,'на 01.08.2018'!$39:$39,'на 01.08.2018'!$62:$62,'на 01.08.2018'!$67:$67,'на 01.08.2018'!$78:$79,'на 01.08.2018'!$95:$98,'на 01.08.2018'!$112:$120,'на 01.08.2018'!#REF!</definedName>
    <definedName name="Z_E8991B2E_0E9F_48F3_A4D6_3B340ABE8C8E_.wvu.Rows" localSheetId="0" hidden="1">'на 01.08.2018'!$39:$40,'на 01.08.2018'!$120:$120</definedName>
    <definedName name="Z_F59D258D_974D_4B2B_B7CC_86B99245EC3C_.wvu.PrintArea" localSheetId="0" hidden="1">'на 01.08.2018'!$A$1:$E$121</definedName>
    <definedName name="Z_F59D258D_974D_4B2B_B7CC_86B99245EC3C_.wvu.Rows" localSheetId="0" hidden="1">'на 01.08.2018'!$29:$29,'на 01.08.2018'!$32:$32,'на 01.08.2018'!$39:$40,'на 01.08.2018'!$47:$47,'на 01.08.2018'!$62:$62,'на 01.08.2018'!$67:$67,'на 01.08.2018'!$78:$79,'на 01.08.2018'!$95:$98,'на 01.08.2018'!$115:$115,'на 01.08.2018'!$119:$119,'на 01.08.2018'!#REF!</definedName>
    <definedName name="Z_F8542D9D_A523_4F6F_8CFE_9BA4BA3D5B88_.wvu.Rows" localSheetId="0" hidden="1">'на 01.08.2018'!$39:$39,'на 01.08.2018'!$95:$98,'на 01.08.2018'!$113:$115,'на 01.08.2018'!$119:$119</definedName>
    <definedName name="Z_FAFBB87E_73E9_461E_A4E8_A0EB3259EED0_.wvu.PrintArea" localSheetId="0" hidden="1">'на 01.08.2018'!$A$1:$E$121</definedName>
    <definedName name="Z_FAFBB87E_73E9_461E_A4E8_A0EB3259EED0_.wvu.Rows" localSheetId="0" hidden="1">'на 01.08.2018'!$30:$30,'на 01.08.2018'!$39:$39,'на 01.08.2018'!$95:$98,'на 01.08.2018'!$113:$115,'на 01.08.2018'!$119:$119</definedName>
  </definedNames>
  <calcPr calcId="145621"/>
</workbook>
</file>

<file path=xl/calcChain.xml><?xml version="1.0" encoding="utf-8"?>
<calcChain xmlns="http://schemas.openxmlformats.org/spreadsheetml/2006/main">
  <c r="C49" i="1" l="1"/>
  <c r="D36" i="1" l="1"/>
  <c r="C36" i="1"/>
  <c r="D31" i="1"/>
  <c r="D28" i="1"/>
  <c r="D118" i="1"/>
  <c r="C118" i="1"/>
  <c r="D117" i="1"/>
  <c r="C117" i="1"/>
  <c r="D115" i="1"/>
  <c r="C115" i="1"/>
  <c r="D114" i="1"/>
  <c r="C114" i="1"/>
  <c r="D113" i="1"/>
  <c r="C113" i="1"/>
  <c r="D112" i="1"/>
  <c r="C112" i="1"/>
  <c r="D110" i="1"/>
  <c r="C110" i="1"/>
  <c r="D109" i="1"/>
  <c r="C109" i="1"/>
  <c r="D108" i="1"/>
  <c r="C108" i="1"/>
  <c r="D106" i="1"/>
  <c r="C106" i="1"/>
  <c r="D105" i="1"/>
  <c r="C105" i="1"/>
  <c r="D104" i="1"/>
  <c r="C104" i="1"/>
  <c r="D102" i="1"/>
  <c r="C102" i="1"/>
  <c r="D101" i="1"/>
  <c r="C101" i="1"/>
  <c r="D100" i="1"/>
  <c r="C100" i="1"/>
  <c r="D98" i="1"/>
  <c r="C98" i="1"/>
  <c r="D97" i="1"/>
  <c r="C97" i="1"/>
  <c r="D96" i="1"/>
  <c r="D121" i="1" s="1"/>
  <c r="C96" i="1"/>
  <c r="C121" i="1" s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D48" i="1"/>
  <c r="C48" i="1"/>
  <c r="D47" i="1"/>
  <c r="C47" i="1"/>
  <c r="D46" i="1"/>
  <c r="C46" i="1"/>
  <c r="D45" i="1"/>
  <c r="C45" i="1"/>
  <c r="D44" i="1"/>
  <c r="C44" i="1"/>
  <c r="D43" i="1"/>
  <c r="C43" i="1"/>
  <c r="E39" i="1"/>
  <c r="D38" i="1"/>
  <c r="D94" i="1" s="1"/>
  <c r="C38" i="1"/>
  <c r="D37" i="1"/>
  <c r="C37" i="1"/>
  <c r="D35" i="1"/>
  <c r="C35" i="1"/>
  <c r="D34" i="1"/>
  <c r="C34" i="1"/>
  <c r="D33" i="1"/>
  <c r="E33" i="1" s="1"/>
  <c r="C33" i="1"/>
  <c r="D32" i="1"/>
  <c r="C32" i="1"/>
  <c r="C31" i="1"/>
  <c r="D30" i="1"/>
  <c r="C30" i="1"/>
  <c r="D29" i="1"/>
  <c r="C29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D15" i="1" s="1"/>
  <c r="D6" i="1" s="1"/>
  <c r="C16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C6" i="1"/>
  <c r="E84" i="1" l="1"/>
  <c r="E28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7" i="1"/>
  <c r="E30" i="1"/>
  <c r="C94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90" i="1"/>
  <c r="E91" i="1"/>
  <c r="E92" i="1"/>
  <c r="E31" i="1"/>
  <c r="E36" i="1"/>
  <c r="E38" i="1"/>
</calcChain>
</file>

<file path=xl/sharedStrings.xml><?xml version="1.0" encoding="utf-8"?>
<sst xmlns="http://schemas.openxmlformats.org/spreadsheetml/2006/main" count="162" uniqueCount="159">
  <si>
    <t xml:space="preserve">                           Сведения об исполнении бюджета г. Красноярска на 01.08.2018 г.</t>
  </si>
  <si>
    <t>тыс. руб.</t>
  </si>
  <si>
    <t>Наименование показателей</t>
  </si>
  <si>
    <t>Бюджет города   на 2018 год с учетом изменений</t>
  </si>
  <si>
    <t>Исполненона 01.08.2018г.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</si>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</sst>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5" tint="-0.49998474074526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4" fontId="11" fillId="3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3" fillId="0" borderId="0" xfId="0" applyNumberFormat="1" applyFont="1"/>
    <xf numFmtId="0" fontId="13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9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49" fontId="15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 applyProtection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4" fontId="1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10" fillId="2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Border="1" applyAlignment="1">
      <alignment wrapText="1"/>
    </xf>
    <xf numFmtId="0" fontId="15" fillId="0" borderId="2" xfId="0" applyNumberFormat="1" applyFont="1" applyBorder="1" applyAlignment="1">
      <alignment wrapText="1"/>
    </xf>
    <xf numFmtId="4" fontId="15" fillId="2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3" fillId="0" borderId="0" xfId="0" applyNumberFormat="1" applyFont="1"/>
    <xf numFmtId="164" fontId="5" fillId="0" borderId="0" xfId="0" applyNumberFormat="1" applyFont="1"/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8/VI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862357.2</v>
          </cell>
          <cell r="F9">
            <v>614008.58577999996</v>
          </cell>
        </row>
        <row r="13">
          <cell r="E13">
            <v>7786320.7000000002</v>
          </cell>
          <cell r="F13">
            <v>4268825.2980600009</v>
          </cell>
        </row>
        <row r="32">
          <cell r="E32">
            <v>986578.4</v>
          </cell>
          <cell r="F32">
            <v>629201.88621999999</v>
          </cell>
        </row>
        <row r="35">
          <cell r="E35">
            <v>1165.74</v>
          </cell>
          <cell r="F35">
            <v>1482.5070800000001</v>
          </cell>
        </row>
        <row r="41">
          <cell r="E41">
            <v>328933.65000000002</v>
          </cell>
          <cell r="F41">
            <v>48704.542110000002</v>
          </cell>
        </row>
        <row r="42">
          <cell r="E42">
            <v>882858.66999999993</v>
          </cell>
          <cell r="F42">
            <v>531282.38788000005</v>
          </cell>
        </row>
        <row r="51">
          <cell r="E51">
            <v>230654.5</v>
          </cell>
          <cell r="F51">
            <v>165667.83045000001</v>
          </cell>
        </row>
        <row r="59">
          <cell r="E59">
            <v>102.54</v>
          </cell>
          <cell r="F59">
            <v>11.673359999999999</v>
          </cell>
        </row>
        <row r="76">
          <cell r="E76">
            <v>1446817.4100000001</v>
          </cell>
          <cell r="F76">
            <v>582494.92178000009</v>
          </cell>
        </row>
        <row r="107">
          <cell r="E107">
            <v>56778.7</v>
          </cell>
          <cell r="F107">
            <v>35544.573080000002</v>
          </cell>
        </row>
        <row r="117">
          <cell r="E117">
            <v>79828.61</v>
          </cell>
          <cell r="F117">
            <v>72804.564350000001</v>
          </cell>
        </row>
        <row r="131">
          <cell r="E131">
            <v>1286418.31</v>
          </cell>
          <cell r="F131">
            <v>515186.23155000003</v>
          </cell>
        </row>
        <row r="154">
          <cell r="E154">
            <v>184.79</v>
          </cell>
          <cell r="F154">
            <v>34.75</v>
          </cell>
        </row>
        <row r="159">
          <cell r="E159">
            <v>261355.05999999997</v>
          </cell>
          <cell r="F159">
            <v>143467.06101</v>
          </cell>
        </row>
        <row r="211">
          <cell r="E211">
            <v>2207</v>
          </cell>
          <cell r="F211">
            <v>11309.65425</v>
          </cell>
        </row>
        <row r="217">
          <cell r="E217">
            <v>19217859.936860003</v>
          </cell>
          <cell r="F217">
            <v>8606637.0747000016</v>
          </cell>
        </row>
        <row r="218">
          <cell r="E218">
            <v>19229634.319000002</v>
          </cell>
          <cell r="F218">
            <v>8615896.5159600005</v>
          </cell>
        </row>
        <row r="219">
          <cell r="E219">
            <v>78824.3</v>
          </cell>
          <cell r="F219">
            <v>25000</v>
          </cell>
        </row>
        <row r="223">
          <cell r="E223">
            <v>10039832.950000001</v>
          </cell>
          <cell r="F223">
            <v>6539892.8477800004</v>
          </cell>
        </row>
        <row r="273">
          <cell r="E273">
            <v>2500000</v>
          </cell>
          <cell r="F273">
            <v>0</v>
          </cell>
        </row>
        <row r="283">
          <cell r="E283">
            <v>6610977.0690000001</v>
          </cell>
          <cell r="F283">
            <v>2051003.6681799998</v>
          </cell>
        </row>
        <row r="345">
          <cell r="E345">
            <v>1155.403</v>
          </cell>
          <cell r="F345">
            <v>1155.403</v>
          </cell>
        </row>
        <row r="348">
          <cell r="E348">
            <v>522.12486000000001</v>
          </cell>
          <cell r="F348">
            <v>522.12486000000001</v>
          </cell>
        </row>
        <row r="350">
          <cell r="E350">
            <v>3572.01</v>
          </cell>
          <cell r="F350">
            <v>7111.1335299999992</v>
          </cell>
        </row>
        <row r="356">
          <cell r="E356">
            <v>-17023.919999999998</v>
          </cell>
          <cell r="F356">
            <v>-18048.102650000001</v>
          </cell>
        </row>
        <row r="377">
          <cell r="E377">
            <v>33943769.776859999</v>
          </cell>
          <cell r="F377">
            <v>16531854.087790003</v>
          </cell>
        </row>
        <row r="380">
          <cell r="E380">
            <v>2527274.9195599998</v>
          </cell>
          <cell r="F380">
            <v>1413065.9717699997</v>
          </cell>
        </row>
        <row r="419">
          <cell r="E419">
            <v>2906.88</v>
          </cell>
          <cell r="F419">
            <v>1556.7471799999998</v>
          </cell>
        </row>
        <row r="423">
          <cell r="E423">
            <v>66187.12000000001</v>
          </cell>
          <cell r="F423">
            <v>27466.200199999999</v>
          </cell>
        </row>
        <row r="432">
          <cell r="E432">
            <v>898871.23985999997</v>
          </cell>
          <cell r="F432">
            <v>483276.27717999992</v>
          </cell>
        </row>
        <row r="444">
          <cell r="E444">
            <v>2081.5</v>
          </cell>
          <cell r="F444">
            <v>72.63</v>
          </cell>
        </row>
        <row r="447">
          <cell r="E447">
            <v>189718.13</v>
          </cell>
          <cell r="F447">
            <v>91963.503750000003</v>
          </cell>
        </row>
        <row r="457">
          <cell r="E457">
            <v>108613.02499999999</v>
          </cell>
          <cell r="F457">
            <v>57406.764230000001</v>
          </cell>
        </row>
        <row r="465">
          <cell r="E465">
            <v>67539.716549999997</v>
          </cell>
          <cell r="F465">
            <v>0</v>
          </cell>
        </row>
        <row r="467">
          <cell r="E467">
            <v>1191357.3081500002</v>
          </cell>
          <cell r="F467">
            <v>751323.84923000005</v>
          </cell>
        </row>
        <row r="494">
          <cell r="E494">
            <v>80981.459999999992</v>
          </cell>
          <cell r="F494">
            <v>46032.125419999997</v>
          </cell>
        </row>
        <row r="505">
          <cell r="E505">
            <v>80981.460000000006</v>
          </cell>
          <cell r="F505">
            <v>46032.125419999997</v>
          </cell>
        </row>
        <row r="513">
          <cell r="E513">
            <v>5975670.5529999994</v>
          </cell>
          <cell r="F513">
            <v>1629812.2917500001</v>
          </cell>
        </row>
        <row r="573">
          <cell r="E573">
            <v>873952.32000000007</v>
          </cell>
          <cell r="F573">
            <v>358592.91101000004</v>
          </cell>
        </row>
        <row r="584">
          <cell r="E584">
            <v>4953408.7861900013</v>
          </cell>
          <cell r="F584">
            <v>1230647.3119300001</v>
          </cell>
        </row>
        <row r="595">
          <cell r="E595">
            <v>148309.44680999999</v>
          </cell>
          <cell r="F595">
            <v>40572.068809999997</v>
          </cell>
        </row>
        <row r="611">
          <cell r="E611">
            <v>6240740.5335100014</v>
          </cell>
          <cell r="F611">
            <v>1279909.7604</v>
          </cell>
        </row>
        <row r="658">
          <cell r="E658">
            <v>2081499.1018000001</v>
          </cell>
          <cell r="F658">
            <v>636510.87311000004</v>
          </cell>
        </row>
        <row r="670">
          <cell r="E670">
            <v>435855.22592</v>
          </cell>
          <cell r="F670">
            <v>142731.80284000002</v>
          </cell>
        </row>
        <row r="677">
          <cell r="E677">
            <v>3325565.9612600002</v>
          </cell>
          <cell r="F677">
            <v>325939.85827999999</v>
          </cell>
        </row>
        <row r="687">
          <cell r="E687">
            <v>0</v>
          </cell>
          <cell r="F687">
            <v>0</v>
          </cell>
        </row>
        <row r="690">
          <cell r="E690">
            <v>397820.24453000003</v>
          </cell>
          <cell r="F690">
            <v>174727.22617000001</v>
          </cell>
        </row>
        <row r="711">
          <cell r="E711">
            <v>2811.99532</v>
          </cell>
          <cell r="F711">
            <v>809.19532000000004</v>
          </cell>
        </row>
        <row r="719">
          <cell r="E719">
            <v>43.195320000000002</v>
          </cell>
          <cell r="F719">
            <v>43.195320000000002</v>
          </cell>
        </row>
        <row r="720">
          <cell r="E720">
            <v>2768.8</v>
          </cell>
          <cell r="F720">
            <v>766</v>
          </cell>
        </row>
        <row r="723">
          <cell r="E723">
            <v>0</v>
          </cell>
          <cell r="F723">
            <v>0</v>
          </cell>
        </row>
        <row r="725">
          <cell r="E725">
            <v>13866358.035839999</v>
          </cell>
          <cell r="F725">
            <v>8174455.4951400002</v>
          </cell>
        </row>
        <row r="766">
          <cell r="E766">
            <v>5326187.7538900003</v>
          </cell>
          <cell r="F766">
            <v>3027496.9977699998</v>
          </cell>
        </row>
        <row r="780">
          <cell r="E780">
            <v>6607009.1012899997</v>
          </cell>
          <cell r="F780">
            <v>3997801.3786200006</v>
          </cell>
        </row>
        <row r="792">
          <cell r="E792">
            <v>830475.16961999994</v>
          </cell>
          <cell r="F792">
            <v>514857.17445999995</v>
          </cell>
        </row>
        <row r="799">
          <cell r="E799">
            <v>566142.42035999999</v>
          </cell>
          <cell r="F799">
            <v>331889.55914999999</v>
          </cell>
        </row>
        <row r="821">
          <cell r="E821">
            <v>536543.59068000002</v>
          </cell>
          <cell r="F821">
            <v>302410.38513999997</v>
          </cell>
        </row>
        <row r="842">
          <cell r="E842">
            <v>841439.46949000016</v>
          </cell>
          <cell r="F842">
            <v>491944.81531999999</v>
          </cell>
        </row>
        <row r="882">
          <cell r="E882">
            <v>740350.99848999991</v>
          </cell>
          <cell r="F882">
            <v>434662.95782999997</v>
          </cell>
        </row>
        <row r="891">
          <cell r="E891">
            <v>19908.59</v>
          </cell>
          <cell r="F891">
            <v>13317.468010000001</v>
          </cell>
        </row>
        <row r="895">
          <cell r="E895">
            <v>81179.880999999979</v>
          </cell>
          <cell r="F895">
            <v>43964.389479999998</v>
          </cell>
        </row>
        <row r="907">
          <cell r="E907">
            <v>0</v>
          </cell>
          <cell r="F907">
            <v>0</v>
          </cell>
        </row>
        <row r="928">
          <cell r="E928">
            <v>0</v>
          </cell>
          <cell r="F928">
            <v>0</v>
          </cell>
        </row>
        <row r="1028">
          <cell r="E1028">
            <v>2132604.0750000002</v>
          </cell>
          <cell r="F1028">
            <v>1149714.34451</v>
          </cell>
        </row>
        <row r="1074">
          <cell r="E1074">
            <v>28660.76</v>
          </cell>
          <cell r="F1074">
            <v>13550.49987</v>
          </cell>
        </row>
        <row r="1078">
          <cell r="E1078">
            <v>718283.34205999994</v>
          </cell>
          <cell r="F1078">
            <v>418150.27849999996</v>
          </cell>
        </row>
        <row r="1083">
          <cell r="E1083">
            <v>712344.67999999993</v>
          </cell>
          <cell r="F1083">
            <v>423312.44144999998</v>
          </cell>
        </row>
        <row r="1097">
          <cell r="E1097">
            <v>130123.5</v>
          </cell>
          <cell r="F1097">
            <v>38082.809020000001</v>
          </cell>
        </row>
        <row r="1101">
          <cell r="E1101">
            <v>543191.79293999996</v>
          </cell>
          <cell r="F1101">
            <v>256618.31566999998</v>
          </cell>
        </row>
        <row r="1113">
          <cell r="E1113">
            <v>1287115.2824900001</v>
          </cell>
          <cell r="F1113">
            <v>673822.48505999986</v>
          </cell>
        </row>
        <row r="1162">
          <cell r="E1162">
            <v>810704.86759000004</v>
          </cell>
          <cell r="F1162">
            <v>420453.04026000004</v>
          </cell>
        </row>
        <row r="1167">
          <cell r="E1167">
            <v>348342.48489999998</v>
          </cell>
          <cell r="F1167">
            <v>157517.81666000001</v>
          </cell>
        </row>
        <row r="1175">
          <cell r="E1175">
            <v>128067.93</v>
          </cell>
          <cell r="F1175">
            <v>95851.628139999986</v>
          </cell>
        </row>
        <row r="1190">
          <cell r="E1190">
            <v>1395452.09357</v>
          </cell>
          <cell r="F1190">
            <v>549294.29374999995</v>
          </cell>
        </row>
        <row r="1193">
          <cell r="E1193">
            <v>1395452.09357</v>
          </cell>
          <cell r="F1193">
            <v>549294.29374999995</v>
          </cell>
        </row>
        <row r="1197">
          <cell r="E1197">
            <v>34350448.417779997</v>
          </cell>
          <cell r="F1197">
            <v>15408860.778440002</v>
          </cell>
        </row>
        <row r="1203">
          <cell r="E1203">
            <v>0</v>
          </cell>
          <cell r="F1203">
            <v>0</v>
          </cell>
        </row>
        <row r="1204">
          <cell r="E1204">
            <v>0</v>
          </cell>
          <cell r="F1204">
            <v>0</v>
          </cell>
        </row>
        <row r="1207">
          <cell r="E1207">
            <v>1726752</v>
          </cell>
          <cell r="F1207">
            <v>820000</v>
          </cell>
        </row>
        <row r="1208">
          <cell r="E1208">
            <v>-1941779</v>
          </cell>
          <cell r="F1208">
            <v>-438600</v>
          </cell>
        </row>
        <row r="1210">
          <cell r="F1210">
            <v>-443909.08000000007</v>
          </cell>
        </row>
        <row r="1211">
          <cell r="E1211">
            <v>12184039</v>
          </cell>
          <cell r="F1211">
            <v>5100000</v>
          </cell>
        </row>
        <row r="1212">
          <cell r="E1212">
            <v>-11644012</v>
          </cell>
          <cell r="F1212">
            <v>-5543909.0800000001</v>
          </cell>
        </row>
        <row r="1213">
          <cell r="E1213">
            <v>0</v>
          </cell>
        </row>
        <row r="1218">
          <cell r="E1218">
            <v>0</v>
          </cell>
          <cell r="F1218">
            <v>0</v>
          </cell>
        </row>
        <row r="1222">
          <cell r="E1222">
            <v>-47854560.776859999</v>
          </cell>
          <cell r="F1222">
            <v>-22533962.791230001</v>
          </cell>
        </row>
        <row r="1223">
          <cell r="E1223">
            <v>47936239.417779997</v>
          </cell>
          <cell r="F1223">
            <v>21473478.56188</v>
          </cell>
        </row>
      </sheetData>
      <sheetData sheetId="1"/>
      <sheetData sheetId="2">
        <row r="21">
          <cell r="D21">
            <v>456559.1</v>
          </cell>
          <cell r="E21">
            <v>270378.46967999998</v>
          </cell>
        </row>
        <row r="29">
          <cell r="D29">
            <v>56789.46</v>
          </cell>
          <cell r="E29">
            <v>34812.07645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90"/>
  <sheetViews>
    <sheetView tabSelected="1" view="pageBreakPreview" zoomScale="90" zoomScaleNormal="100" zoomScaleSheetLayoutView="90" workbookViewId="0">
      <selection activeCell="C105" sqref="C105"/>
    </sheetView>
  </sheetViews>
  <sheetFormatPr defaultRowHeight="12.75" x14ac:dyDescent="0.2"/>
  <cols>
    <col min="1" max="1" width="6.7109375" style="1" customWidth="1"/>
    <col min="2" max="2" width="60.85546875" style="2" customWidth="1"/>
    <col min="3" max="3" width="17.85546875" style="3" customWidth="1"/>
    <col min="4" max="4" width="17.85546875" style="4" customWidth="1"/>
    <col min="5" max="5" width="13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.75" x14ac:dyDescent="0.25">
      <c r="A6" s="12"/>
      <c r="B6" s="17" t="s">
        <v>6</v>
      </c>
      <c r="C6" s="18">
        <f>C7+C11+C15+C18+C19+C20+C21+C22+C23+C24+C25+C26+C10</f>
        <v>14725909.839999998</v>
      </c>
      <c r="D6" s="19">
        <f>D7+D11+D15+D18+D19+D20+D21+D22+D23+D24+D25+D26+D10</f>
        <v>7925217.0130900014</v>
      </c>
      <c r="E6" s="20">
        <f>D6/C6</f>
        <v>0.53818182368350032</v>
      </c>
      <c r="F6" s="21"/>
      <c r="G6" s="8"/>
      <c r="H6" s="8"/>
      <c r="I6" s="8"/>
      <c r="J6" s="8"/>
      <c r="K6" s="8"/>
      <c r="L6" s="8"/>
      <c r="M6" s="8"/>
      <c r="N6" s="8"/>
    </row>
    <row r="7" spans="1:14" ht="15.75" x14ac:dyDescent="0.25">
      <c r="A7" s="12"/>
      <c r="B7" s="17" t="s">
        <v>7</v>
      </c>
      <c r="C7" s="22">
        <f>C8+C9</f>
        <v>8648677.9000000004</v>
      </c>
      <c r="D7" s="23">
        <f>D8+D9</f>
        <v>4882833.8838400012</v>
      </c>
      <c r="E7" s="24">
        <f>D7/C7</f>
        <v>0.5645757583179275</v>
      </c>
      <c r="F7" s="21"/>
      <c r="G7" s="8"/>
      <c r="H7" s="8"/>
      <c r="I7" s="8"/>
      <c r="J7" s="8"/>
      <c r="K7" s="8"/>
      <c r="L7" s="8"/>
      <c r="M7" s="8"/>
      <c r="N7" s="8"/>
    </row>
    <row r="8" spans="1:14" ht="15.75" x14ac:dyDescent="0.25">
      <c r="A8" s="12"/>
      <c r="B8" s="25" t="s">
        <v>8</v>
      </c>
      <c r="C8" s="26">
        <f>[1]Расшир!E9</f>
        <v>862357.2</v>
      </c>
      <c r="D8" s="27">
        <f>[1]Расшир!F9</f>
        <v>614008.58577999996</v>
      </c>
      <c r="E8" s="24">
        <f>D8/C8</f>
        <v>0.71201189690304667</v>
      </c>
      <c r="F8" s="21"/>
      <c r="G8" s="8"/>
      <c r="H8" s="8"/>
      <c r="I8" s="8"/>
      <c r="J8" s="8"/>
      <c r="K8" s="8"/>
      <c r="L8" s="8"/>
      <c r="M8" s="8"/>
      <c r="N8" s="8"/>
    </row>
    <row r="9" spans="1:14" ht="15.75" x14ac:dyDescent="0.25">
      <c r="A9" s="12"/>
      <c r="B9" s="25" t="s">
        <v>9</v>
      </c>
      <c r="C9" s="26">
        <f>[1]Расшир!E13</f>
        <v>7786320.7000000002</v>
      </c>
      <c r="D9" s="27">
        <f>[1]Расшир!F13</f>
        <v>4268825.2980600009</v>
      </c>
      <c r="E9" s="28">
        <f>D9/C9</f>
        <v>0.54824678593831877</v>
      </c>
      <c r="F9" s="21"/>
      <c r="G9" s="8"/>
      <c r="H9" s="8"/>
      <c r="I9" s="8"/>
      <c r="J9" s="8"/>
      <c r="K9" s="8"/>
      <c r="L9" s="8"/>
      <c r="M9" s="8"/>
      <c r="N9" s="8"/>
    </row>
    <row r="10" spans="1:14" ht="17.45" customHeight="1" x14ac:dyDescent="0.25">
      <c r="A10" s="12"/>
      <c r="B10" s="29" t="s">
        <v>10</v>
      </c>
      <c r="C10" s="30">
        <f>[1]экономика!D21</f>
        <v>456559.1</v>
      </c>
      <c r="D10" s="23">
        <f>[1]экономика!E21</f>
        <v>270378.46967999998</v>
      </c>
      <c r="E10" s="31">
        <f>D10/C10</f>
        <v>0.59220913498383887</v>
      </c>
      <c r="F10" s="21"/>
      <c r="G10" s="8"/>
      <c r="H10" s="8"/>
      <c r="I10" s="8"/>
      <c r="J10" s="8"/>
      <c r="K10" s="8"/>
      <c r="L10" s="8"/>
      <c r="M10" s="8"/>
      <c r="N10" s="8"/>
    </row>
    <row r="11" spans="1:14" ht="15.75" x14ac:dyDescent="0.25">
      <c r="A11" s="12"/>
      <c r="B11" s="17" t="s">
        <v>11</v>
      </c>
      <c r="C11" s="22">
        <f>C12+C13+C14</f>
        <v>1044533.6</v>
      </c>
      <c r="D11" s="22">
        <f>D12+D13+D14</f>
        <v>665496.46975000005</v>
      </c>
      <c r="E11" s="24">
        <f t="shared" ref="E11:E92" si="0">D11/C11</f>
        <v>0.63712308512622295</v>
      </c>
      <c r="F11" s="21"/>
      <c r="G11" s="8"/>
      <c r="H11" s="8"/>
      <c r="I11" s="8"/>
      <c r="J11" s="8"/>
      <c r="K11" s="8"/>
      <c r="L11" s="8"/>
      <c r="M11" s="8"/>
      <c r="N11" s="8"/>
    </row>
    <row r="12" spans="1:14" ht="30.75" customHeight="1" x14ac:dyDescent="0.25">
      <c r="A12" s="12"/>
      <c r="B12" s="32" t="s">
        <v>12</v>
      </c>
      <c r="C12" s="26">
        <f>[1]Расшир!E32</f>
        <v>986578.4</v>
      </c>
      <c r="D12" s="26">
        <f>[1]Расшир!F32</f>
        <v>629201.88621999999</v>
      </c>
      <c r="E12" s="28">
        <f t="shared" si="0"/>
        <v>0.63776166822626557</v>
      </c>
      <c r="F12" s="21"/>
      <c r="G12" s="8"/>
      <c r="H12" s="8"/>
      <c r="I12" s="8"/>
      <c r="J12" s="8"/>
      <c r="K12" s="8"/>
      <c r="L12" s="8"/>
      <c r="M12" s="8"/>
      <c r="N12" s="8"/>
    </row>
    <row r="13" spans="1:14" ht="15.75" x14ac:dyDescent="0.25">
      <c r="A13" s="12"/>
      <c r="B13" s="25" t="s">
        <v>13</v>
      </c>
      <c r="C13" s="26">
        <f>[1]Расшир!E35</f>
        <v>1165.74</v>
      </c>
      <c r="D13" s="26">
        <f>[1]Расшир!F35</f>
        <v>1482.5070800000001</v>
      </c>
      <c r="E13" s="28">
        <f t="shared" si="0"/>
        <v>1.2717304716317532</v>
      </c>
      <c r="F13" s="21"/>
      <c r="G13" s="8"/>
      <c r="H13" s="8"/>
      <c r="I13" s="8"/>
      <c r="J13" s="8"/>
      <c r="K13" s="8"/>
      <c r="L13" s="8"/>
      <c r="M13" s="8"/>
      <c r="N13" s="8"/>
    </row>
    <row r="14" spans="1:14" ht="46.15" customHeight="1" x14ac:dyDescent="0.25">
      <c r="A14" s="12"/>
      <c r="B14" s="33" t="s">
        <v>14</v>
      </c>
      <c r="C14" s="26">
        <f>[1]экономика!D29</f>
        <v>56789.46</v>
      </c>
      <c r="D14" s="26">
        <f>[1]экономика!E29</f>
        <v>34812.07645</v>
      </c>
      <c r="E14" s="24">
        <f t="shared" si="0"/>
        <v>0.61300242069567135</v>
      </c>
      <c r="F14" s="21"/>
      <c r="G14" s="8"/>
      <c r="H14" s="8"/>
      <c r="I14" s="8"/>
      <c r="J14" s="8"/>
      <c r="K14" s="8"/>
      <c r="L14" s="8"/>
      <c r="M14" s="8"/>
      <c r="N14" s="8"/>
    </row>
    <row r="15" spans="1:14" ht="15.75" x14ac:dyDescent="0.25">
      <c r="A15" s="12"/>
      <c r="B15" s="17" t="s">
        <v>15</v>
      </c>
      <c r="C15" s="22">
        <f>C16+C17</f>
        <v>1211792.3199999998</v>
      </c>
      <c r="D15" s="34">
        <f>D16+D17</f>
        <v>579986.92999000009</v>
      </c>
      <c r="E15" s="24">
        <f>D15/C15</f>
        <v>0.4786190838294801</v>
      </c>
      <c r="F15" s="21"/>
      <c r="G15" s="8"/>
      <c r="H15" s="8"/>
      <c r="I15" s="8"/>
      <c r="J15" s="8"/>
      <c r="K15" s="8"/>
      <c r="L15" s="8"/>
      <c r="M15" s="8"/>
      <c r="N15" s="8"/>
    </row>
    <row r="16" spans="1:14" ht="15.75" x14ac:dyDescent="0.25">
      <c r="A16" s="12"/>
      <c r="B16" s="25" t="s">
        <v>16</v>
      </c>
      <c r="C16" s="26">
        <f>[1]Расшир!E41</f>
        <v>328933.65000000002</v>
      </c>
      <c r="D16" s="26">
        <f>[1]Расшир!F41</f>
        <v>48704.542110000002</v>
      </c>
      <c r="E16" s="28">
        <f>D16/C16</f>
        <v>0.14806798304156477</v>
      </c>
      <c r="F16" s="21"/>
      <c r="G16" s="8"/>
      <c r="H16" s="8"/>
      <c r="I16" s="8"/>
      <c r="J16" s="8"/>
      <c r="K16" s="8"/>
      <c r="L16" s="8"/>
      <c r="M16" s="8"/>
      <c r="N16" s="8"/>
    </row>
    <row r="17" spans="1:14" ht="15.75" x14ac:dyDescent="0.25">
      <c r="A17" s="12"/>
      <c r="B17" s="25" t="s">
        <v>17</v>
      </c>
      <c r="C17" s="26">
        <f>[1]Расшир!E42</f>
        <v>882858.66999999993</v>
      </c>
      <c r="D17" s="35">
        <f>[1]Расшир!F42</f>
        <v>531282.38788000005</v>
      </c>
      <c r="E17" s="28">
        <f t="shared" si="0"/>
        <v>0.60177512656697374</v>
      </c>
      <c r="F17" s="21"/>
      <c r="G17" s="8"/>
      <c r="H17" s="8"/>
      <c r="I17" s="8"/>
      <c r="J17" s="8"/>
      <c r="K17" s="8"/>
      <c r="L17" s="8"/>
      <c r="M17" s="8"/>
      <c r="N17" s="8"/>
    </row>
    <row r="18" spans="1:14" ht="15.75" x14ac:dyDescent="0.25">
      <c r="A18" s="12"/>
      <c r="B18" s="17" t="s">
        <v>18</v>
      </c>
      <c r="C18" s="22">
        <f>[1]Расшир!E51</f>
        <v>230654.5</v>
      </c>
      <c r="D18" s="34">
        <f>[1]Расшир!F51</f>
        <v>165667.83045000001</v>
      </c>
      <c r="E18" s="24">
        <f t="shared" si="0"/>
        <v>0.71825102241664485</v>
      </c>
      <c r="F18" s="21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6" t="s">
        <v>19</v>
      </c>
      <c r="C19" s="22">
        <f>[1]Расшир!E59</f>
        <v>102.54</v>
      </c>
      <c r="D19" s="22">
        <f>[1]Расшир!F59</f>
        <v>11.673359999999999</v>
      </c>
      <c r="E19" s="24">
        <f>D19/C19</f>
        <v>0.11384201287302514</v>
      </c>
      <c r="F19" s="21"/>
      <c r="G19" s="8"/>
      <c r="H19" s="8"/>
      <c r="I19" s="8"/>
      <c r="J19" s="8"/>
      <c r="K19" s="8"/>
      <c r="L19" s="8"/>
      <c r="M19" s="8"/>
      <c r="N19" s="8"/>
    </row>
    <row r="20" spans="1:14" ht="45.75" customHeight="1" x14ac:dyDescent="0.25">
      <c r="A20" s="12"/>
      <c r="B20" s="36" t="s">
        <v>20</v>
      </c>
      <c r="C20" s="22">
        <f>[1]Расшир!E76</f>
        <v>1446817.4100000001</v>
      </c>
      <c r="D20" s="34">
        <f>[1]Расшир!F76</f>
        <v>582494.92178000009</v>
      </c>
      <c r="E20" s="24">
        <f t="shared" si="0"/>
        <v>0.40260430774053241</v>
      </c>
      <c r="F20" s="21"/>
      <c r="G20" s="8"/>
      <c r="H20" s="8"/>
      <c r="I20" s="8"/>
      <c r="J20" s="8"/>
      <c r="K20" s="8"/>
      <c r="L20" s="8"/>
      <c r="M20" s="8"/>
      <c r="N20" s="8"/>
    </row>
    <row r="21" spans="1:14" ht="13.9" customHeight="1" x14ac:dyDescent="0.25">
      <c r="A21" s="12"/>
      <c r="B21" s="36" t="s">
        <v>21</v>
      </c>
      <c r="C21" s="22">
        <f>[1]Расшир!E107</f>
        <v>56778.7</v>
      </c>
      <c r="D21" s="22">
        <f>[1]Расшир!F107</f>
        <v>35544.573080000002</v>
      </c>
      <c r="E21" s="24">
        <f t="shared" si="0"/>
        <v>0.62601949463443163</v>
      </c>
      <c r="F21" s="21"/>
      <c r="G21" s="8"/>
      <c r="H21" s="8"/>
      <c r="I21" s="8"/>
      <c r="J21" s="8"/>
      <c r="K21" s="8"/>
      <c r="L21" s="8"/>
      <c r="M21" s="8"/>
      <c r="N21" s="8"/>
    </row>
    <row r="22" spans="1:14" ht="30.75" customHeight="1" x14ac:dyDescent="0.25">
      <c r="A22" s="12"/>
      <c r="B22" s="36" t="s">
        <v>22</v>
      </c>
      <c r="C22" s="22">
        <f>[1]Расшир!E117</f>
        <v>79828.61</v>
      </c>
      <c r="D22" s="22">
        <f>[1]Расшир!F117</f>
        <v>72804.564350000001</v>
      </c>
      <c r="E22" s="24">
        <f t="shared" si="0"/>
        <v>0.91201092377782855</v>
      </c>
      <c r="F22" s="21"/>
      <c r="G22" s="8"/>
      <c r="H22" s="8"/>
      <c r="I22" s="8"/>
      <c r="J22" s="8"/>
      <c r="K22" s="8"/>
      <c r="L22" s="8"/>
      <c r="M22" s="8"/>
      <c r="N22" s="8"/>
    </row>
    <row r="23" spans="1:14" ht="29.45" customHeight="1" x14ac:dyDescent="0.25">
      <c r="A23" s="12"/>
      <c r="B23" s="36" t="s">
        <v>23</v>
      </c>
      <c r="C23" s="22">
        <f>[1]Расшир!E131</f>
        <v>1286418.31</v>
      </c>
      <c r="D23" s="22">
        <f>[1]Расшир!F131</f>
        <v>515186.23155000003</v>
      </c>
      <c r="E23" s="24">
        <f t="shared" si="0"/>
        <v>0.400481109095843</v>
      </c>
      <c r="F23" s="21"/>
      <c r="G23" s="8"/>
      <c r="H23" s="8"/>
      <c r="I23" s="8"/>
      <c r="J23" s="8"/>
      <c r="K23" s="8"/>
      <c r="L23" s="8"/>
      <c r="M23" s="8"/>
      <c r="N23" s="8"/>
    </row>
    <row r="24" spans="1:14" ht="15.75" customHeight="1" x14ac:dyDescent="0.25">
      <c r="A24" s="12"/>
      <c r="B24" s="17" t="s">
        <v>24</v>
      </c>
      <c r="C24" s="22">
        <f>[1]Расшир!E154</f>
        <v>184.79</v>
      </c>
      <c r="D24" s="22">
        <f>[1]Расшир!F154</f>
        <v>34.75</v>
      </c>
      <c r="E24" s="24">
        <f t="shared" si="0"/>
        <v>0.18805130147735269</v>
      </c>
      <c r="F24" s="21"/>
      <c r="G24" s="8"/>
      <c r="H24" s="8"/>
      <c r="I24" s="8"/>
      <c r="J24" s="8"/>
      <c r="K24" s="8"/>
      <c r="L24" s="8"/>
      <c r="M24" s="8"/>
      <c r="N24" s="8"/>
    </row>
    <row r="25" spans="1:14" ht="15.75" x14ac:dyDescent="0.25">
      <c r="A25" s="12"/>
      <c r="B25" s="17" t="s">
        <v>25</v>
      </c>
      <c r="C25" s="22">
        <f>[1]Расшир!E159</f>
        <v>261355.05999999997</v>
      </c>
      <c r="D25" s="22">
        <f>[1]Расшир!F159</f>
        <v>143467.06101</v>
      </c>
      <c r="E25" s="24">
        <f t="shared" si="0"/>
        <v>0.54893546354143674</v>
      </c>
      <c r="F25" s="21"/>
      <c r="G25" s="8"/>
      <c r="H25" s="8"/>
      <c r="I25" s="8"/>
      <c r="J25" s="8"/>
      <c r="K25" s="8"/>
      <c r="L25" s="8"/>
      <c r="M25" s="8"/>
      <c r="N25" s="8"/>
    </row>
    <row r="26" spans="1:14" ht="18.600000000000001" customHeight="1" x14ac:dyDescent="0.25">
      <c r="A26" s="12"/>
      <c r="B26" s="37" t="s">
        <v>26</v>
      </c>
      <c r="C26" s="22">
        <f>[1]Расшир!E211</f>
        <v>2207</v>
      </c>
      <c r="D26" s="22">
        <f>[1]Расшир!F211</f>
        <v>11309.65425</v>
      </c>
      <c r="E26" s="24" t="s">
        <v>27</v>
      </c>
      <c r="F26" s="21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12"/>
      <c r="B27" s="17" t="s">
        <v>28</v>
      </c>
      <c r="C27" s="22">
        <f>[1]Расшир!E217</f>
        <v>19217859.936860003</v>
      </c>
      <c r="D27" s="22">
        <f>[1]Расшир!F217</f>
        <v>8606637.0747000016</v>
      </c>
      <c r="E27" s="24">
        <f t="shared" si="0"/>
        <v>0.44784575925607645</v>
      </c>
      <c r="F27" s="21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7" t="s">
        <v>29</v>
      </c>
      <c r="C28" s="22">
        <f>[1]Расшир!E218</f>
        <v>19229634.319000002</v>
      </c>
      <c r="D28" s="22">
        <f>[1]Расшир!F218-0.01</f>
        <v>8615896.5059600007</v>
      </c>
      <c r="E28" s="24">
        <f t="shared" si="0"/>
        <v>0.44805306034587417</v>
      </c>
      <c r="F28" s="21"/>
      <c r="G28" s="8"/>
      <c r="H28" s="8"/>
      <c r="I28" s="8"/>
      <c r="J28" s="8"/>
      <c r="K28" s="8"/>
      <c r="L28" s="8"/>
      <c r="M28" s="8"/>
      <c r="N28" s="8"/>
    </row>
    <row r="29" spans="1:14" ht="44.25" hidden="1" customHeight="1" x14ac:dyDescent="0.25">
      <c r="A29" s="12"/>
      <c r="B29" s="38" t="s">
        <v>30</v>
      </c>
      <c r="C29" s="22">
        <f>[1]Расшир!E345</f>
        <v>1155.403</v>
      </c>
      <c r="D29" s="22">
        <f>[1]Расшир!F345</f>
        <v>1155.403</v>
      </c>
      <c r="E29" s="24">
        <v>0</v>
      </c>
      <c r="F29" s="21"/>
      <c r="G29" s="8"/>
      <c r="H29" s="8"/>
      <c r="I29" s="8"/>
      <c r="J29" s="8"/>
      <c r="K29" s="8"/>
      <c r="L29" s="8"/>
      <c r="M29" s="8"/>
      <c r="N29" s="8"/>
    </row>
    <row r="30" spans="1:14" ht="33" customHeight="1" x14ac:dyDescent="0.25">
      <c r="A30" s="39"/>
      <c r="B30" s="40" t="s">
        <v>31</v>
      </c>
      <c r="C30" s="26">
        <f>[1]Расшир!E219</f>
        <v>78824.3</v>
      </c>
      <c r="D30" s="26">
        <f>[1]Расшир!F219</f>
        <v>25000</v>
      </c>
      <c r="E30" s="28">
        <f t="shared" si="0"/>
        <v>0.31716107849990421</v>
      </c>
      <c r="F30" s="21"/>
      <c r="G30" s="8"/>
      <c r="H30" s="8"/>
      <c r="I30" s="8"/>
      <c r="J30" s="8"/>
      <c r="K30" s="8"/>
      <c r="L30" s="8"/>
      <c r="M30" s="8"/>
      <c r="N30" s="8"/>
    </row>
    <row r="31" spans="1:14" ht="33" customHeight="1" x14ac:dyDescent="0.25">
      <c r="A31" s="41"/>
      <c r="B31" s="40" t="s">
        <v>32</v>
      </c>
      <c r="C31" s="26">
        <f>[1]Расшир!E223</f>
        <v>10039832.950000001</v>
      </c>
      <c r="D31" s="26">
        <f>[1]Расшир!F223-0.01</f>
        <v>6539892.8377800006</v>
      </c>
      <c r="E31" s="28">
        <f t="shared" si="0"/>
        <v>0.65139458697666874</v>
      </c>
      <c r="F31" s="21"/>
      <c r="G31" s="8"/>
      <c r="H31" s="8"/>
      <c r="I31" s="8"/>
      <c r="J31" s="8"/>
      <c r="K31" s="8"/>
      <c r="L31" s="8"/>
      <c r="M31" s="8"/>
      <c r="N31" s="8"/>
    </row>
    <row r="32" spans="1:14" ht="17.25" customHeight="1" x14ac:dyDescent="0.25">
      <c r="A32" s="41"/>
      <c r="B32" s="40" t="s">
        <v>33</v>
      </c>
      <c r="C32" s="26">
        <f>[1]Расшир!E273</f>
        <v>2500000</v>
      </c>
      <c r="D32" s="26">
        <f>[1]Расшир!F273</f>
        <v>0</v>
      </c>
      <c r="E32" s="28">
        <v>0</v>
      </c>
      <c r="F32" s="21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41"/>
      <c r="B33" s="40" t="s">
        <v>34</v>
      </c>
      <c r="C33" s="26">
        <f>[1]Расшир!E283</f>
        <v>6610977.0690000001</v>
      </c>
      <c r="D33" s="26">
        <f>[1]Расшир!F283</f>
        <v>2051003.6681799998</v>
      </c>
      <c r="E33" s="28">
        <f t="shared" si="0"/>
        <v>0.31024213921380944</v>
      </c>
      <c r="F33" s="21"/>
      <c r="G33" s="8"/>
      <c r="H33" s="8"/>
      <c r="I33" s="8"/>
      <c r="J33" s="8"/>
      <c r="K33" s="8"/>
      <c r="L33" s="8"/>
      <c r="M33" s="8"/>
      <c r="N33" s="8"/>
    </row>
    <row r="34" spans="1:14" ht="33" customHeight="1" x14ac:dyDescent="0.25">
      <c r="A34" s="12"/>
      <c r="B34" s="38" t="s">
        <v>30</v>
      </c>
      <c r="C34" s="22">
        <f>[1]Расшир!E345</f>
        <v>1155.403</v>
      </c>
      <c r="D34" s="22">
        <f>[1]Расшир!F345</f>
        <v>1155.403</v>
      </c>
      <c r="E34" s="24">
        <v>0</v>
      </c>
      <c r="F34" s="21"/>
      <c r="G34" s="8"/>
      <c r="H34" s="8"/>
      <c r="I34" s="8"/>
      <c r="J34" s="8"/>
      <c r="K34" s="8"/>
      <c r="L34" s="8"/>
      <c r="M34" s="8"/>
      <c r="N34" s="8"/>
    </row>
    <row r="35" spans="1:14" ht="32.450000000000003" customHeight="1" x14ac:dyDescent="0.25">
      <c r="A35" s="12"/>
      <c r="B35" s="38" t="s">
        <v>35</v>
      </c>
      <c r="C35" s="22">
        <f>[1]Расшир!E356</f>
        <v>-17023.919999999998</v>
      </c>
      <c r="D35" s="22">
        <f>[1]Расшир!F356</f>
        <v>-18048.102650000001</v>
      </c>
      <c r="E35" s="28" t="s">
        <v>27</v>
      </c>
      <c r="F35" s="21"/>
      <c r="G35" s="8"/>
      <c r="H35" s="8"/>
      <c r="I35" s="8"/>
      <c r="J35" s="8"/>
      <c r="K35" s="8"/>
      <c r="L35" s="8"/>
      <c r="M35" s="8"/>
      <c r="N35" s="8"/>
    </row>
    <row r="36" spans="1:14" ht="16.899999999999999" customHeight="1" x14ac:dyDescent="0.25">
      <c r="A36" s="12"/>
      <c r="B36" s="38" t="s">
        <v>36</v>
      </c>
      <c r="C36" s="30">
        <f>[1]Расшир!E348+0.01</f>
        <v>522.13486</v>
      </c>
      <c r="D36" s="30">
        <f>[1]Расшир!F348+0.01</f>
        <v>522.13486</v>
      </c>
      <c r="E36" s="24">
        <f t="shared" si="0"/>
        <v>1</v>
      </c>
      <c r="F36" s="21"/>
      <c r="G36" s="8"/>
      <c r="H36" s="8"/>
      <c r="I36" s="8"/>
      <c r="J36" s="8"/>
      <c r="K36" s="8"/>
      <c r="L36" s="8"/>
      <c r="M36" s="8"/>
      <c r="N36" s="8"/>
    </row>
    <row r="37" spans="1:14" ht="50.25" customHeight="1" x14ac:dyDescent="0.25">
      <c r="A37" s="12"/>
      <c r="B37" s="42" t="s">
        <v>37</v>
      </c>
      <c r="C37" s="30">
        <f>[1]Расшир!E350</f>
        <v>3572.01</v>
      </c>
      <c r="D37" s="30">
        <f>[1]Расшир!F350</f>
        <v>7111.1335299999992</v>
      </c>
      <c r="E37" s="24" t="s">
        <v>27</v>
      </c>
      <c r="F37" s="21"/>
      <c r="G37" s="8"/>
      <c r="H37" s="8"/>
      <c r="I37" s="8"/>
      <c r="J37" s="8"/>
      <c r="K37" s="8"/>
      <c r="L37" s="8"/>
      <c r="M37" s="8"/>
      <c r="N37" s="8"/>
    </row>
    <row r="38" spans="1:14" s="47" customFormat="1" ht="18.75" x14ac:dyDescent="0.3">
      <c r="A38" s="43"/>
      <c r="B38" s="44" t="s">
        <v>38</v>
      </c>
      <c r="C38" s="22">
        <f>[1]Расшир!E377</f>
        <v>33943769.776859999</v>
      </c>
      <c r="D38" s="22">
        <f>[1]Расшир!F377</f>
        <v>16531854.087790003</v>
      </c>
      <c r="E38" s="24">
        <f t="shared" si="0"/>
        <v>0.48703647816572299</v>
      </c>
      <c r="F38" s="45"/>
      <c r="G38" s="46"/>
      <c r="H38" s="46"/>
      <c r="I38" s="46"/>
      <c r="J38" s="46"/>
      <c r="K38" s="46"/>
      <c r="L38" s="46"/>
      <c r="M38" s="46"/>
      <c r="N38" s="46"/>
    </row>
    <row r="39" spans="1:14" ht="15.75" hidden="1" x14ac:dyDescent="0.25">
      <c r="A39" s="12"/>
      <c r="B39" s="25"/>
      <c r="C39" s="48"/>
      <c r="D39" s="48"/>
      <c r="E39" s="49" t="e">
        <f t="shared" si="0"/>
        <v>#DIV/0!</v>
      </c>
      <c r="F39" s="21"/>
      <c r="G39" s="8"/>
      <c r="H39" s="8"/>
      <c r="I39" s="8"/>
      <c r="J39" s="8"/>
      <c r="K39" s="8"/>
      <c r="L39" s="8"/>
      <c r="M39" s="8"/>
      <c r="N39" s="8"/>
    </row>
    <row r="40" spans="1:14" ht="9" customHeight="1" x14ac:dyDescent="0.2">
      <c r="A40" s="12"/>
      <c r="C40" s="50"/>
      <c r="D40" s="50"/>
      <c r="E40" s="51"/>
    </row>
    <row r="41" spans="1:14" ht="15.75" x14ac:dyDescent="0.25">
      <c r="A41" s="12"/>
      <c r="B41" s="17" t="s">
        <v>39</v>
      </c>
      <c r="C41" s="48"/>
      <c r="D41" s="48"/>
      <c r="E41" s="49"/>
      <c r="F41" s="21"/>
      <c r="G41" s="8"/>
      <c r="H41" s="8"/>
      <c r="I41" s="8"/>
      <c r="J41" s="8"/>
      <c r="K41" s="8"/>
      <c r="L41" s="8"/>
      <c r="M41" s="8"/>
      <c r="N41" s="8"/>
    </row>
    <row r="42" spans="1:14" ht="7.9" customHeight="1" x14ac:dyDescent="0.25">
      <c r="A42" s="52"/>
      <c r="B42" s="53"/>
      <c r="C42" s="54"/>
      <c r="D42" s="54"/>
      <c r="E42" s="55"/>
      <c r="F42" s="21"/>
      <c r="G42" s="8"/>
      <c r="H42" s="8"/>
      <c r="I42" s="8"/>
      <c r="J42" s="8"/>
      <c r="K42" s="8"/>
      <c r="L42" s="8"/>
      <c r="M42" s="8"/>
      <c r="N42" s="8"/>
    </row>
    <row r="43" spans="1:14" ht="15.75" x14ac:dyDescent="0.25">
      <c r="A43" s="56" t="s">
        <v>40</v>
      </c>
      <c r="B43" s="57" t="s">
        <v>41</v>
      </c>
      <c r="C43" s="58">
        <f>[1]Расшир!E380</f>
        <v>2527274.9195599998</v>
      </c>
      <c r="D43" s="58">
        <f>[1]Расшир!F380</f>
        <v>1413065.9717699997</v>
      </c>
      <c r="E43" s="59">
        <f t="shared" si="0"/>
        <v>0.55912633834708236</v>
      </c>
      <c r="F43" s="21"/>
      <c r="G43" s="8"/>
      <c r="H43" s="8"/>
      <c r="I43" s="8"/>
      <c r="J43" s="8"/>
      <c r="K43" s="8"/>
      <c r="L43" s="8"/>
      <c r="M43" s="8"/>
      <c r="N43" s="8"/>
    </row>
    <row r="44" spans="1:14" ht="31.5" x14ac:dyDescent="0.25">
      <c r="A44" s="60" t="s">
        <v>42</v>
      </c>
      <c r="B44" s="61" t="s">
        <v>43</v>
      </c>
      <c r="C44" s="26">
        <f>[1]Расшир!E419</f>
        <v>2906.88</v>
      </c>
      <c r="D44" s="26">
        <f>[1]Расшир!F419</f>
        <v>1556.7471799999998</v>
      </c>
      <c r="E44" s="28">
        <f t="shared" si="0"/>
        <v>0.53553885265301626</v>
      </c>
      <c r="F44" s="21"/>
      <c r="G44" s="8"/>
      <c r="H44" s="8"/>
      <c r="I44" s="8"/>
      <c r="J44" s="8"/>
      <c r="K44" s="8"/>
      <c r="L44" s="8"/>
      <c r="M44" s="8"/>
      <c r="N44" s="8"/>
    </row>
    <row r="45" spans="1:14" ht="60" customHeight="1" x14ac:dyDescent="0.25">
      <c r="A45" s="60" t="s">
        <v>44</v>
      </c>
      <c r="B45" s="61" t="s">
        <v>45</v>
      </c>
      <c r="C45" s="26">
        <f>[1]Расшир!E423</f>
        <v>66187.12000000001</v>
      </c>
      <c r="D45" s="26">
        <f>[1]Расшир!F423</f>
        <v>27466.200199999999</v>
      </c>
      <c r="E45" s="28">
        <f t="shared" si="0"/>
        <v>0.41497802291442798</v>
      </c>
      <c r="F45" s="21"/>
      <c r="G45" s="8"/>
      <c r="H45" s="8"/>
      <c r="I45" s="8"/>
      <c r="J45" s="8"/>
      <c r="K45" s="8"/>
      <c r="L45" s="8"/>
      <c r="M45" s="8"/>
      <c r="N45" s="8"/>
    </row>
    <row r="46" spans="1:14" ht="47.25" x14ac:dyDescent="0.25">
      <c r="A46" s="60" t="s">
        <v>46</v>
      </c>
      <c r="B46" s="61" t="s">
        <v>47</v>
      </c>
      <c r="C46" s="26">
        <f>[1]Расшир!E432</f>
        <v>898871.23985999997</v>
      </c>
      <c r="D46" s="26">
        <f>[1]Расшир!F432</f>
        <v>483276.27717999992</v>
      </c>
      <c r="E46" s="28">
        <f t="shared" si="0"/>
        <v>0.53764794750277101</v>
      </c>
      <c r="F46" s="21"/>
      <c r="G46" s="8"/>
      <c r="H46" s="8"/>
      <c r="I46" s="8"/>
      <c r="J46" s="8"/>
      <c r="K46" s="8"/>
      <c r="L46" s="8"/>
      <c r="M46" s="8"/>
      <c r="N46" s="8"/>
    </row>
    <row r="47" spans="1:14" ht="15.75" x14ac:dyDescent="0.25">
      <c r="A47" s="60" t="s">
        <v>48</v>
      </c>
      <c r="B47" s="61" t="s">
        <v>49</v>
      </c>
      <c r="C47" s="26">
        <f>[1]Расшир!E444</f>
        <v>2081.5</v>
      </c>
      <c r="D47" s="26">
        <f>[1]Расшир!F444</f>
        <v>72.63</v>
      </c>
      <c r="E47" s="28">
        <f t="shared" si="0"/>
        <v>3.489310593322123E-2</v>
      </c>
      <c r="F47" s="21"/>
      <c r="G47" s="8"/>
      <c r="H47" s="8"/>
      <c r="I47" s="8"/>
      <c r="J47" s="8"/>
      <c r="K47" s="8"/>
      <c r="L47" s="8"/>
      <c r="M47" s="8"/>
      <c r="N47" s="8"/>
    </row>
    <row r="48" spans="1:14" ht="47.25" x14ac:dyDescent="0.25">
      <c r="A48" s="60" t="s">
        <v>50</v>
      </c>
      <c r="B48" s="61" t="s">
        <v>51</v>
      </c>
      <c r="C48" s="26">
        <f>[1]Расшир!E447</f>
        <v>189718.13</v>
      </c>
      <c r="D48" s="26">
        <f>[1]Расшир!F447</f>
        <v>91963.503750000003</v>
      </c>
      <c r="E48" s="28">
        <f t="shared" si="0"/>
        <v>0.48473756171853477</v>
      </c>
      <c r="F48" s="21"/>
      <c r="G48" s="8"/>
      <c r="H48" s="8"/>
      <c r="I48" s="8"/>
      <c r="J48" s="8"/>
      <c r="K48" s="8"/>
      <c r="L48" s="8"/>
      <c r="M48" s="8"/>
      <c r="N48" s="8"/>
    </row>
    <row r="49" spans="1:14" ht="15.75" x14ac:dyDescent="0.25">
      <c r="A49" s="60" t="s">
        <v>52</v>
      </c>
      <c r="B49" s="61" t="s">
        <v>53</v>
      </c>
      <c r="C49" s="26">
        <f>[1]Расшир!E457-0.01</f>
        <v>108613.015</v>
      </c>
      <c r="D49" s="62">
        <f>[1]Расшир!F457</f>
        <v>57406.764230000001</v>
      </c>
      <c r="E49" s="28">
        <f t="shared" si="0"/>
        <v>0.52854406288233502</v>
      </c>
      <c r="F49" s="21"/>
      <c r="G49" s="8"/>
      <c r="H49" s="8"/>
      <c r="I49" s="8"/>
      <c r="J49" s="8"/>
      <c r="K49" s="8"/>
      <c r="L49" s="8"/>
      <c r="M49" s="8"/>
      <c r="N49" s="8"/>
    </row>
    <row r="50" spans="1:14" ht="15.75" x14ac:dyDescent="0.25">
      <c r="A50" s="60" t="s">
        <v>54</v>
      </c>
      <c r="B50" s="61" t="s">
        <v>55</v>
      </c>
      <c r="C50" s="26">
        <f>[1]Расшир!E465</f>
        <v>67539.716549999997</v>
      </c>
      <c r="D50" s="26">
        <f>[1]Расшир!F465</f>
        <v>0</v>
      </c>
      <c r="E50" s="28">
        <v>0</v>
      </c>
      <c r="F50" s="21"/>
      <c r="G50" s="8"/>
      <c r="H50" s="8"/>
      <c r="I50" s="8"/>
      <c r="J50" s="8"/>
      <c r="K50" s="8"/>
      <c r="L50" s="8"/>
      <c r="M50" s="8"/>
      <c r="N50" s="8"/>
    </row>
    <row r="51" spans="1:14" ht="15.75" x14ac:dyDescent="0.25">
      <c r="A51" s="60" t="s">
        <v>56</v>
      </c>
      <c r="B51" s="61" t="s">
        <v>57</v>
      </c>
      <c r="C51" s="26">
        <f>[1]Расшир!E467</f>
        <v>1191357.3081500002</v>
      </c>
      <c r="D51" s="26">
        <f>[1]Расшир!F467</f>
        <v>751323.84923000005</v>
      </c>
      <c r="E51" s="28">
        <f t="shared" si="0"/>
        <v>0.63064526829209089</v>
      </c>
      <c r="F51" s="21"/>
      <c r="G51" s="8"/>
      <c r="H51" s="8"/>
      <c r="I51" s="8"/>
      <c r="J51" s="8"/>
      <c r="K51" s="8"/>
      <c r="L51" s="8"/>
      <c r="M51" s="8"/>
      <c r="N51" s="8"/>
    </row>
    <row r="52" spans="1:14" ht="35.25" customHeight="1" x14ac:dyDescent="0.25">
      <c r="A52" s="56" t="s">
        <v>58</v>
      </c>
      <c r="B52" s="63" t="s">
        <v>59</v>
      </c>
      <c r="C52" s="58">
        <f>[1]Расшир!E494</f>
        <v>80981.459999999992</v>
      </c>
      <c r="D52" s="58">
        <f>[1]Расшир!F494-0.01</f>
        <v>46032.115419999995</v>
      </c>
      <c r="E52" s="59">
        <f t="shared" si="0"/>
        <v>0.56842782804854342</v>
      </c>
      <c r="F52" s="21"/>
      <c r="G52" s="8"/>
      <c r="H52" s="8"/>
      <c r="I52" s="8"/>
      <c r="J52" s="8"/>
      <c r="K52" s="8"/>
      <c r="L52" s="8"/>
      <c r="M52" s="8"/>
      <c r="N52" s="8"/>
    </row>
    <row r="53" spans="1:14" ht="50.45" customHeight="1" x14ac:dyDescent="0.25">
      <c r="A53" s="64" t="s">
        <v>60</v>
      </c>
      <c r="B53" s="65" t="s">
        <v>61</v>
      </c>
      <c r="C53" s="26">
        <f>[1]Расшир!E505</f>
        <v>80981.460000000006</v>
      </c>
      <c r="D53" s="26">
        <f>[1]Расшир!F505-0.01</f>
        <v>46032.115419999995</v>
      </c>
      <c r="E53" s="28">
        <f>D53/C53</f>
        <v>0.5684278280485433</v>
      </c>
      <c r="F53" s="21"/>
      <c r="G53" s="8"/>
      <c r="H53" s="8"/>
      <c r="I53" s="8"/>
      <c r="J53" s="8"/>
      <c r="K53" s="8"/>
      <c r="L53" s="8"/>
      <c r="M53" s="8"/>
      <c r="N53" s="8"/>
    </row>
    <row r="54" spans="1:14" ht="15.75" x14ac:dyDescent="0.25">
      <c r="A54" s="56" t="s">
        <v>62</v>
      </c>
      <c r="B54" s="57" t="s">
        <v>63</v>
      </c>
      <c r="C54" s="58">
        <f>[1]Расшир!E513</f>
        <v>5975670.5529999994</v>
      </c>
      <c r="D54" s="58">
        <f>[1]Расшир!F513</f>
        <v>1629812.2917500001</v>
      </c>
      <c r="E54" s="59">
        <f t="shared" si="0"/>
        <v>0.27274132288497333</v>
      </c>
      <c r="F54" s="21"/>
      <c r="G54" s="8"/>
      <c r="H54" s="8"/>
      <c r="I54" s="8"/>
      <c r="J54" s="8"/>
      <c r="K54" s="8"/>
      <c r="L54" s="8"/>
      <c r="M54" s="8"/>
      <c r="N54" s="8"/>
    </row>
    <row r="55" spans="1:14" ht="15.75" x14ac:dyDescent="0.25">
      <c r="A55" s="60" t="s">
        <v>64</v>
      </c>
      <c r="B55" s="61" t="s">
        <v>65</v>
      </c>
      <c r="C55" s="26">
        <f>[1]Расшир!E573</f>
        <v>873952.32000000007</v>
      </c>
      <c r="D55" s="62">
        <f>[1]Расшир!F573</f>
        <v>358592.91101000004</v>
      </c>
      <c r="E55" s="28">
        <f t="shared" si="0"/>
        <v>0.41031175592050606</v>
      </c>
      <c r="F55" s="21"/>
      <c r="G55" s="8"/>
      <c r="H55" s="8"/>
      <c r="I55" s="8"/>
      <c r="J55" s="8"/>
      <c r="K55" s="8"/>
      <c r="L55" s="8"/>
      <c r="M55" s="8"/>
      <c r="N55" s="8"/>
    </row>
    <row r="56" spans="1:14" ht="15.75" x14ac:dyDescent="0.25">
      <c r="A56" s="60" t="s">
        <v>66</v>
      </c>
      <c r="B56" s="61" t="s">
        <v>67</v>
      </c>
      <c r="C56" s="26">
        <f>[1]Расшир!E584-0.01</f>
        <v>4953408.7761900015</v>
      </c>
      <c r="D56" s="26">
        <f>[1]Расшир!F584</f>
        <v>1230647.3119300001</v>
      </c>
      <c r="E56" s="28">
        <f t="shared" si="0"/>
        <v>0.24844452931998343</v>
      </c>
      <c r="F56" s="21"/>
      <c r="G56" s="8"/>
      <c r="H56" s="8"/>
      <c r="I56" s="8"/>
      <c r="J56" s="8"/>
      <c r="K56" s="8"/>
      <c r="L56" s="8"/>
      <c r="M56" s="8"/>
      <c r="N56" s="8"/>
    </row>
    <row r="57" spans="1:14" ht="18.75" customHeight="1" x14ac:dyDescent="0.25">
      <c r="A57" s="66" t="s">
        <v>68</v>
      </c>
      <c r="B57" s="67" t="s">
        <v>69</v>
      </c>
      <c r="C57" s="68">
        <f>[1]Расшир!E595</f>
        <v>148309.44680999999</v>
      </c>
      <c r="D57" s="69">
        <f>[1]Расшир!F595</f>
        <v>40572.068809999997</v>
      </c>
      <c r="E57" s="28">
        <f t="shared" si="0"/>
        <v>0.27356361771059051</v>
      </c>
      <c r="F57" s="21"/>
      <c r="G57" s="8"/>
      <c r="H57" s="8"/>
      <c r="I57" s="8"/>
      <c r="J57" s="8"/>
      <c r="K57" s="8"/>
      <c r="L57" s="8"/>
      <c r="M57" s="8"/>
      <c r="N57" s="8"/>
    </row>
    <row r="58" spans="1:14" ht="15.75" x14ac:dyDescent="0.25">
      <c r="A58" s="70" t="s">
        <v>70</v>
      </c>
      <c r="B58" s="57" t="s">
        <v>71</v>
      </c>
      <c r="C58" s="71">
        <f>[1]Расшир!E611</f>
        <v>6240740.5335100014</v>
      </c>
      <c r="D58" s="58">
        <f>[1]Расшир!F611</f>
        <v>1279909.7604</v>
      </c>
      <c r="E58" s="59">
        <f t="shared" si="0"/>
        <v>0.20508940461912392</v>
      </c>
      <c r="F58" s="21"/>
      <c r="G58" s="8"/>
      <c r="H58" s="8"/>
      <c r="I58" s="8"/>
      <c r="J58" s="8"/>
      <c r="K58" s="8"/>
      <c r="L58" s="8"/>
      <c r="M58" s="8"/>
      <c r="N58" s="8"/>
    </row>
    <row r="59" spans="1:14" ht="15.75" x14ac:dyDescent="0.25">
      <c r="A59" s="60" t="s">
        <v>72</v>
      </c>
      <c r="B59" s="61" t="s">
        <v>73</v>
      </c>
      <c r="C59" s="26">
        <f>[1]Расшир!E658</f>
        <v>2081499.1018000001</v>
      </c>
      <c r="D59" s="26">
        <f>[1]Расшир!F658</f>
        <v>636510.87311000004</v>
      </c>
      <c r="E59" s="28">
        <f t="shared" si="0"/>
        <v>0.30579445004783812</v>
      </c>
      <c r="F59" s="21"/>
      <c r="G59" s="8"/>
      <c r="H59" s="8"/>
      <c r="I59" s="8"/>
      <c r="J59" s="8"/>
      <c r="K59" s="8"/>
      <c r="L59" s="8"/>
      <c r="M59" s="8"/>
      <c r="N59" s="8"/>
    </row>
    <row r="60" spans="1:14" ht="15.75" x14ac:dyDescent="0.25">
      <c r="A60" s="60" t="s">
        <v>74</v>
      </c>
      <c r="B60" s="61" t="s">
        <v>75</v>
      </c>
      <c r="C60" s="26">
        <f>[1]Расшир!E670</f>
        <v>435855.22592</v>
      </c>
      <c r="D60" s="26">
        <f>[1]Расшир!F670</f>
        <v>142731.80284000002</v>
      </c>
      <c r="E60" s="28">
        <f t="shared" si="0"/>
        <v>0.32747525864516774</v>
      </c>
      <c r="F60" s="21"/>
      <c r="G60" s="8"/>
      <c r="H60" s="8"/>
      <c r="I60" s="8"/>
      <c r="J60" s="8"/>
      <c r="K60" s="8"/>
      <c r="L60" s="8"/>
      <c r="M60" s="8"/>
      <c r="N60" s="8"/>
    </row>
    <row r="61" spans="1:14" ht="15.75" x14ac:dyDescent="0.25">
      <c r="A61" s="60" t="s">
        <v>76</v>
      </c>
      <c r="B61" s="61" t="s">
        <v>77</v>
      </c>
      <c r="C61" s="26">
        <f>[1]Расшир!E677</f>
        <v>3325565.9612600002</v>
      </c>
      <c r="D61" s="26">
        <f>[1]Расшир!F677</f>
        <v>325939.85827999999</v>
      </c>
      <c r="E61" s="28">
        <f t="shared" si="0"/>
        <v>9.8010342322756669E-2</v>
      </c>
      <c r="F61" s="21"/>
      <c r="G61" s="8"/>
      <c r="H61" s="8"/>
      <c r="I61" s="8"/>
      <c r="J61" s="8"/>
      <c r="K61" s="8"/>
      <c r="L61" s="8"/>
      <c r="M61" s="8"/>
      <c r="N61" s="8"/>
    </row>
    <row r="62" spans="1:14" ht="15.75" hidden="1" x14ac:dyDescent="0.25">
      <c r="A62" s="60" t="s">
        <v>78</v>
      </c>
      <c r="B62" s="61" t="s">
        <v>79</v>
      </c>
      <c r="C62" s="26">
        <f>[1]Расшир!E687</f>
        <v>0</v>
      </c>
      <c r="D62" s="26">
        <f>[1]Расшир!F687</f>
        <v>0</v>
      </c>
      <c r="E62" s="28">
        <v>0</v>
      </c>
      <c r="F62" s="21"/>
      <c r="G62" s="8"/>
      <c r="H62" s="8"/>
      <c r="I62" s="8"/>
      <c r="J62" s="8"/>
      <c r="K62" s="8"/>
      <c r="L62" s="8"/>
      <c r="M62" s="8"/>
      <c r="N62" s="8"/>
    </row>
    <row r="63" spans="1:14" ht="31.5" x14ac:dyDescent="0.25">
      <c r="A63" s="60" t="s">
        <v>80</v>
      </c>
      <c r="B63" s="61" t="s">
        <v>81</v>
      </c>
      <c r="C63" s="26">
        <f>[1]Расшир!E690</f>
        <v>397820.24453000003</v>
      </c>
      <c r="D63" s="26">
        <f>[1]Расшир!F690</f>
        <v>174727.22617000001</v>
      </c>
      <c r="E63" s="28">
        <f t="shared" si="0"/>
        <v>0.43921149959683276</v>
      </c>
      <c r="F63" s="21"/>
      <c r="G63" s="8"/>
      <c r="H63" s="8"/>
      <c r="I63" s="8"/>
      <c r="J63" s="8"/>
      <c r="K63" s="8"/>
      <c r="L63" s="8"/>
      <c r="M63" s="8"/>
      <c r="N63" s="8"/>
    </row>
    <row r="64" spans="1:14" ht="15.75" x14ac:dyDescent="0.25">
      <c r="A64" s="72" t="s">
        <v>82</v>
      </c>
      <c r="B64" s="57" t="s">
        <v>83</v>
      </c>
      <c r="C64" s="58">
        <f>[1]Расшир!E711</f>
        <v>2811.99532</v>
      </c>
      <c r="D64" s="58">
        <f>[1]Расшир!F711</f>
        <v>809.19532000000004</v>
      </c>
      <c r="E64" s="73">
        <f>D64/C64</f>
        <v>0.28776552871361111</v>
      </c>
      <c r="F64" s="21"/>
      <c r="G64" s="8"/>
      <c r="H64" s="8"/>
      <c r="I64" s="8"/>
      <c r="J64" s="8"/>
      <c r="K64" s="8"/>
      <c r="L64" s="8"/>
      <c r="M64" s="8"/>
      <c r="N64" s="8"/>
    </row>
    <row r="65" spans="1:14" ht="15.75" x14ac:dyDescent="0.25">
      <c r="A65" s="74" t="s">
        <v>84</v>
      </c>
      <c r="B65" s="75" t="s">
        <v>85</v>
      </c>
      <c r="C65" s="26">
        <f>[1]Расшир!E719</f>
        <v>43.195320000000002</v>
      </c>
      <c r="D65" s="26">
        <f>[1]Расшир!F719</f>
        <v>43.195320000000002</v>
      </c>
      <c r="E65" s="28">
        <f>D65/C65</f>
        <v>1</v>
      </c>
      <c r="F65" s="21"/>
      <c r="G65" s="8"/>
      <c r="H65" s="8"/>
      <c r="I65" s="8"/>
      <c r="J65" s="8"/>
      <c r="K65" s="8"/>
      <c r="L65" s="8"/>
      <c r="M65" s="8"/>
      <c r="N65" s="8"/>
    </row>
    <row r="66" spans="1:14" ht="30" x14ac:dyDescent="0.25">
      <c r="A66" s="60" t="s">
        <v>86</v>
      </c>
      <c r="B66" s="65" t="s">
        <v>87</v>
      </c>
      <c r="C66" s="26">
        <f>[1]Расшир!E720</f>
        <v>2768.8</v>
      </c>
      <c r="D66" s="26">
        <f>[1]Расшир!F720</f>
        <v>766</v>
      </c>
      <c r="E66" s="28">
        <f>D66/C66</f>
        <v>0.27665414620052009</v>
      </c>
      <c r="F66" s="21"/>
      <c r="G66" s="8"/>
      <c r="H66" s="8"/>
      <c r="I66" s="8"/>
      <c r="J66" s="8"/>
      <c r="K66" s="8"/>
      <c r="L66" s="8"/>
      <c r="M66" s="8"/>
      <c r="N66" s="8"/>
    </row>
    <row r="67" spans="1:14" ht="15.75" hidden="1" x14ac:dyDescent="0.25">
      <c r="A67" s="64" t="s">
        <v>88</v>
      </c>
      <c r="B67" s="65" t="s">
        <v>89</v>
      </c>
      <c r="C67" s="26">
        <f>[1]Расшир!$E$723</f>
        <v>0</v>
      </c>
      <c r="D67" s="26">
        <f>[1]Расшир!$F$723</f>
        <v>0</v>
      </c>
      <c r="E67" s="28"/>
      <c r="F67" s="21"/>
      <c r="G67" s="8"/>
      <c r="H67" s="8"/>
      <c r="I67" s="8"/>
      <c r="J67" s="8"/>
      <c r="K67" s="8"/>
      <c r="L67" s="8"/>
      <c r="M67" s="8"/>
      <c r="N67" s="8"/>
    </row>
    <row r="68" spans="1:14" ht="15.75" x14ac:dyDescent="0.25">
      <c r="A68" s="72" t="s">
        <v>90</v>
      </c>
      <c r="B68" s="57" t="s">
        <v>91</v>
      </c>
      <c r="C68" s="58">
        <f>[1]Расшир!E725</f>
        <v>13866358.035839999</v>
      </c>
      <c r="D68" s="58">
        <f>[1]Расшир!F725</f>
        <v>8174455.4951400002</v>
      </c>
      <c r="E68" s="59">
        <f t="shared" si="0"/>
        <v>0.58951712295411007</v>
      </c>
      <c r="F68" s="21"/>
      <c r="G68" s="8"/>
      <c r="H68" s="8"/>
      <c r="I68" s="8"/>
      <c r="J68" s="8"/>
      <c r="K68" s="8"/>
      <c r="L68" s="8"/>
      <c r="M68" s="8"/>
      <c r="N68" s="8"/>
    </row>
    <row r="69" spans="1:14" ht="15.75" x14ac:dyDescent="0.25">
      <c r="A69" s="60" t="s">
        <v>92</v>
      </c>
      <c r="B69" s="61" t="s">
        <v>93</v>
      </c>
      <c r="C69" s="26">
        <f>[1]Расшир!E766+0.01</f>
        <v>5326187.7638900001</v>
      </c>
      <c r="D69" s="26">
        <f>[1]Расшир!F766</f>
        <v>3027496.9977699998</v>
      </c>
      <c r="E69" s="28">
        <f t="shared" si="0"/>
        <v>0.56841724925575221</v>
      </c>
      <c r="F69" s="21"/>
      <c r="G69" s="8"/>
      <c r="H69" s="8"/>
      <c r="I69" s="8"/>
      <c r="J69" s="8"/>
      <c r="K69" s="8"/>
      <c r="L69" s="8"/>
      <c r="M69" s="8"/>
      <c r="N69" s="8"/>
    </row>
    <row r="70" spans="1:14" ht="15.75" x14ac:dyDescent="0.25">
      <c r="A70" s="60" t="s">
        <v>94</v>
      </c>
      <c r="B70" s="61" t="s">
        <v>95</v>
      </c>
      <c r="C70" s="26">
        <f>[1]Расшир!E780</f>
        <v>6607009.1012899997</v>
      </c>
      <c r="D70" s="26">
        <f>[1]Расшир!F780</f>
        <v>3997801.3786200006</v>
      </c>
      <c r="E70" s="28">
        <f t="shared" si="0"/>
        <v>0.60508489050506098</v>
      </c>
      <c r="F70" s="21"/>
      <c r="G70" s="8"/>
      <c r="H70" s="8"/>
      <c r="I70" s="8"/>
      <c r="J70" s="8"/>
      <c r="K70" s="8"/>
      <c r="L70" s="8"/>
      <c r="M70" s="8"/>
      <c r="N70" s="8"/>
    </row>
    <row r="71" spans="1:14" ht="15.75" x14ac:dyDescent="0.25">
      <c r="A71" s="60" t="s">
        <v>96</v>
      </c>
      <c r="B71" s="76" t="s">
        <v>97</v>
      </c>
      <c r="C71" s="35">
        <f>[1]Расшир!E792</f>
        <v>830475.16961999994</v>
      </c>
      <c r="D71" s="26">
        <f>[1]Расшир!F792</f>
        <v>514857.17445999995</v>
      </c>
      <c r="E71" s="28">
        <f t="shared" si="0"/>
        <v>0.61995492856888523</v>
      </c>
      <c r="F71" s="21"/>
      <c r="G71" s="8"/>
      <c r="H71" s="8"/>
      <c r="I71" s="8"/>
      <c r="J71" s="8"/>
      <c r="K71" s="8"/>
      <c r="L71" s="8"/>
      <c r="M71" s="8"/>
      <c r="N71" s="8"/>
    </row>
    <row r="72" spans="1:14" ht="15.75" x14ac:dyDescent="0.25">
      <c r="A72" s="60" t="s">
        <v>98</v>
      </c>
      <c r="B72" s="61" t="s">
        <v>99</v>
      </c>
      <c r="C72" s="26">
        <f>[1]Расшир!E799</f>
        <v>566142.42035999999</v>
      </c>
      <c r="D72" s="26">
        <f>[1]Расшир!F799</f>
        <v>331889.55914999999</v>
      </c>
      <c r="E72" s="28">
        <f t="shared" si="0"/>
        <v>0.5862298022800646</v>
      </c>
      <c r="F72" s="21"/>
      <c r="G72" s="8"/>
      <c r="H72" s="8"/>
      <c r="I72" s="8"/>
      <c r="J72" s="8"/>
      <c r="K72" s="8"/>
      <c r="L72" s="8"/>
      <c r="M72" s="8"/>
      <c r="N72" s="8"/>
    </row>
    <row r="73" spans="1:14" ht="15.75" x14ac:dyDescent="0.25">
      <c r="A73" s="60" t="s">
        <v>100</v>
      </c>
      <c r="B73" s="61" t="s">
        <v>101</v>
      </c>
      <c r="C73" s="26">
        <f>[1]Расшир!E821</f>
        <v>536543.59068000002</v>
      </c>
      <c r="D73" s="26">
        <f>[1]Расшир!F821</f>
        <v>302410.38513999997</v>
      </c>
      <c r="E73" s="28">
        <f t="shared" si="0"/>
        <v>0.56362687094395014</v>
      </c>
      <c r="F73" s="21"/>
      <c r="G73" s="8"/>
      <c r="H73" s="8"/>
      <c r="I73" s="8"/>
      <c r="J73" s="8"/>
      <c r="K73" s="8"/>
      <c r="L73" s="8"/>
      <c r="M73" s="8"/>
      <c r="N73" s="8"/>
    </row>
    <row r="74" spans="1:14" ht="33.75" customHeight="1" x14ac:dyDescent="0.25">
      <c r="A74" s="72" t="s">
        <v>102</v>
      </c>
      <c r="B74" s="63" t="s">
        <v>103</v>
      </c>
      <c r="C74" s="58">
        <f>[1]Расшир!E842</f>
        <v>841439.46949000016</v>
      </c>
      <c r="D74" s="58">
        <f>[1]Расшир!F842</f>
        <v>491944.81531999999</v>
      </c>
      <c r="E74" s="59">
        <f t="shared" si="0"/>
        <v>0.58464670740744995</v>
      </c>
      <c r="F74" s="21"/>
      <c r="G74" s="8"/>
      <c r="H74" s="8"/>
      <c r="I74" s="8"/>
      <c r="J74" s="8"/>
      <c r="K74" s="8"/>
      <c r="L74" s="8"/>
      <c r="M74" s="8"/>
      <c r="N74" s="8"/>
    </row>
    <row r="75" spans="1:14" ht="18.75" customHeight="1" x14ac:dyDescent="0.25">
      <c r="A75" s="60" t="s">
        <v>104</v>
      </c>
      <c r="B75" s="61" t="s">
        <v>105</v>
      </c>
      <c r="C75" s="26">
        <f>[1]Расшир!E882</f>
        <v>740350.99848999991</v>
      </c>
      <c r="D75" s="26">
        <f>[1]Расшир!F882</f>
        <v>434662.95782999997</v>
      </c>
      <c r="E75" s="28">
        <f t="shared" si="0"/>
        <v>0.58710389898376159</v>
      </c>
      <c r="F75" s="21"/>
      <c r="G75" s="8"/>
      <c r="H75" s="8"/>
      <c r="I75" s="8"/>
      <c r="J75" s="8"/>
      <c r="K75" s="8"/>
      <c r="L75" s="8"/>
      <c r="M75" s="8"/>
      <c r="N75" s="8"/>
    </row>
    <row r="76" spans="1:14" ht="22.5" customHeight="1" x14ac:dyDescent="0.25">
      <c r="A76" s="60" t="s">
        <v>106</v>
      </c>
      <c r="B76" s="61" t="s">
        <v>107</v>
      </c>
      <c r="C76" s="26">
        <f>[1]Расшир!E891</f>
        <v>19908.59</v>
      </c>
      <c r="D76" s="26">
        <f>[1]Расшир!F891</f>
        <v>13317.468010000001</v>
      </c>
      <c r="E76" s="28">
        <f>D76/C76</f>
        <v>0.66893074848595513</v>
      </c>
      <c r="F76" s="21"/>
      <c r="G76" s="8"/>
      <c r="H76" s="8"/>
      <c r="I76" s="8"/>
      <c r="J76" s="8"/>
      <c r="K76" s="8"/>
      <c r="L76" s="8"/>
      <c r="M76" s="8"/>
      <c r="N76" s="8"/>
    </row>
    <row r="77" spans="1:14" ht="32.25" customHeight="1" x14ac:dyDescent="0.25">
      <c r="A77" s="60" t="s">
        <v>108</v>
      </c>
      <c r="B77" s="61" t="s">
        <v>109</v>
      </c>
      <c r="C77" s="26">
        <f>[1]Расшир!E895</f>
        <v>81179.880999999979</v>
      </c>
      <c r="D77" s="26">
        <f>[1]Расшир!F895</f>
        <v>43964.389479999998</v>
      </c>
      <c r="E77" s="28">
        <f t="shared" si="0"/>
        <v>0.54156755267970902</v>
      </c>
      <c r="F77" s="21"/>
      <c r="G77" s="8"/>
      <c r="H77" s="8"/>
      <c r="I77" s="8"/>
      <c r="J77" s="8"/>
      <c r="K77" s="8"/>
      <c r="L77" s="8"/>
      <c r="M77" s="8"/>
      <c r="N77" s="8"/>
    </row>
    <row r="78" spans="1:14" ht="26.25" hidden="1" customHeight="1" x14ac:dyDescent="0.25">
      <c r="A78" s="72" t="s">
        <v>110</v>
      </c>
      <c r="B78" s="77" t="s">
        <v>111</v>
      </c>
      <c r="C78" s="58">
        <f>[1]Расшир!E907</f>
        <v>0</v>
      </c>
      <c r="D78" s="58">
        <f>[1]Расшир!F907</f>
        <v>0</v>
      </c>
      <c r="E78" s="73" t="e">
        <f t="shared" si="0"/>
        <v>#DIV/0!</v>
      </c>
      <c r="F78" s="21"/>
      <c r="G78" s="8"/>
      <c r="H78" s="8"/>
      <c r="I78" s="8"/>
      <c r="J78" s="8"/>
      <c r="K78" s="8"/>
      <c r="L78" s="8"/>
      <c r="M78" s="8"/>
      <c r="N78" s="8"/>
    </row>
    <row r="79" spans="1:14" ht="18" hidden="1" customHeight="1" x14ac:dyDescent="0.25">
      <c r="A79" s="64" t="s">
        <v>112</v>
      </c>
      <c r="B79" s="65" t="s">
        <v>113</v>
      </c>
      <c r="C79" s="26">
        <f>[1]Расшир!E928</f>
        <v>0</v>
      </c>
      <c r="D79" s="26">
        <f>[1]Расшир!F928</f>
        <v>0</v>
      </c>
      <c r="E79" s="28" t="e">
        <f t="shared" si="0"/>
        <v>#DIV/0!</v>
      </c>
      <c r="F79" s="21"/>
      <c r="G79" s="8"/>
      <c r="H79" s="8"/>
      <c r="I79" s="8"/>
      <c r="J79" s="8"/>
      <c r="K79" s="8"/>
      <c r="L79" s="8"/>
      <c r="M79" s="8"/>
      <c r="N79" s="8"/>
    </row>
    <row r="80" spans="1:14" ht="15.75" x14ac:dyDescent="0.25">
      <c r="A80" s="72" t="s">
        <v>114</v>
      </c>
      <c r="B80" s="57" t="s">
        <v>115</v>
      </c>
      <c r="C80" s="58">
        <f>[1]Расшир!E1028</f>
        <v>2132604.0750000002</v>
      </c>
      <c r="D80" s="58">
        <f>[1]Расшир!F1028</f>
        <v>1149714.34451</v>
      </c>
      <c r="E80" s="59">
        <f t="shared" si="0"/>
        <v>0.53911288925488898</v>
      </c>
      <c r="F80" s="21"/>
      <c r="G80" s="8"/>
      <c r="H80" s="8"/>
      <c r="I80" s="8"/>
      <c r="J80" s="8"/>
      <c r="K80" s="8"/>
      <c r="L80" s="8"/>
      <c r="M80" s="8"/>
      <c r="N80" s="8"/>
    </row>
    <row r="81" spans="1:14" ht="15.75" x14ac:dyDescent="0.25">
      <c r="A81" s="60" t="s">
        <v>116</v>
      </c>
      <c r="B81" s="61" t="s">
        <v>117</v>
      </c>
      <c r="C81" s="26">
        <f>[1]Расшир!E1074</f>
        <v>28660.76</v>
      </c>
      <c r="D81" s="35">
        <f>[1]Расшир!F1074</f>
        <v>13550.49987</v>
      </c>
      <c r="E81" s="28">
        <f t="shared" si="0"/>
        <v>0.47278927251056846</v>
      </c>
      <c r="F81" s="21"/>
      <c r="G81" s="8"/>
      <c r="H81" s="8"/>
      <c r="I81" s="8"/>
      <c r="J81" s="8"/>
      <c r="K81" s="8"/>
      <c r="L81" s="8"/>
      <c r="M81" s="8"/>
      <c r="N81" s="8"/>
    </row>
    <row r="82" spans="1:14" ht="15.75" x14ac:dyDescent="0.25">
      <c r="A82" s="60" t="s">
        <v>118</v>
      </c>
      <c r="B82" s="61" t="s">
        <v>119</v>
      </c>
      <c r="C82" s="26">
        <f>[1]Расшир!E1078</f>
        <v>718283.34205999994</v>
      </c>
      <c r="D82" s="26">
        <f>[1]Расшир!F1078</f>
        <v>418150.27849999996</v>
      </c>
      <c r="E82" s="28">
        <f t="shared" si="0"/>
        <v>0.58215227057997243</v>
      </c>
      <c r="F82" s="21"/>
      <c r="G82" s="8"/>
      <c r="H82" s="8"/>
      <c r="I82" s="8"/>
      <c r="J82" s="8"/>
      <c r="K82" s="8"/>
      <c r="L82" s="8"/>
      <c r="M82" s="8"/>
      <c r="N82" s="8"/>
    </row>
    <row r="83" spans="1:14" ht="15.75" x14ac:dyDescent="0.25">
      <c r="A83" s="60" t="s">
        <v>120</v>
      </c>
      <c r="B83" s="61" t="s">
        <v>121</v>
      </c>
      <c r="C83" s="26">
        <f>[1]Расшир!E1083</f>
        <v>712344.67999999993</v>
      </c>
      <c r="D83" s="26">
        <f>[1]Расшир!F1083</f>
        <v>423312.44144999998</v>
      </c>
      <c r="E83" s="28">
        <f t="shared" si="0"/>
        <v>0.59425226766626515</v>
      </c>
      <c r="F83" s="21"/>
      <c r="G83" s="8"/>
      <c r="H83" s="8"/>
      <c r="I83" s="8"/>
      <c r="J83" s="8"/>
      <c r="K83" s="8"/>
      <c r="L83" s="8"/>
      <c r="M83" s="8"/>
      <c r="N83" s="8"/>
    </row>
    <row r="84" spans="1:14" ht="15.75" x14ac:dyDescent="0.25">
      <c r="A84" s="60" t="s">
        <v>122</v>
      </c>
      <c r="B84" s="61" t="s">
        <v>123</v>
      </c>
      <c r="C84" s="26">
        <f>[1]Расшир!E1097</f>
        <v>130123.5</v>
      </c>
      <c r="D84" s="35">
        <f>[1]Расшир!F1097</f>
        <v>38082.809020000001</v>
      </c>
      <c r="E84" s="28">
        <f>D84/C84</f>
        <v>0.29266665145035292</v>
      </c>
      <c r="F84" s="21"/>
      <c r="G84" s="8"/>
      <c r="H84" s="8"/>
      <c r="I84" s="8"/>
      <c r="J84" s="8"/>
      <c r="K84" s="8"/>
      <c r="L84" s="8"/>
      <c r="M84" s="8"/>
      <c r="N84" s="8"/>
    </row>
    <row r="85" spans="1:14" ht="15.75" x14ac:dyDescent="0.25">
      <c r="A85" s="60" t="s">
        <v>124</v>
      </c>
      <c r="B85" s="61" t="s">
        <v>125</v>
      </c>
      <c r="C85" s="26">
        <f>[1]Расшир!E1101+0.01</f>
        <v>543191.80293999997</v>
      </c>
      <c r="D85" s="26">
        <f>[1]Расшир!F1101-0.01</f>
        <v>256618.30566999997</v>
      </c>
      <c r="E85" s="28">
        <f t="shared" si="0"/>
        <v>0.47242669031650608</v>
      </c>
      <c r="F85" s="21"/>
      <c r="G85" s="8"/>
      <c r="H85" s="8"/>
      <c r="I85" s="8"/>
      <c r="J85" s="8"/>
      <c r="K85" s="8"/>
      <c r="L85" s="8"/>
      <c r="M85" s="8"/>
      <c r="N85" s="8"/>
    </row>
    <row r="86" spans="1:14" ht="15.75" x14ac:dyDescent="0.25">
      <c r="A86" s="72" t="s">
        <v>126</v>
      </c>
      <c r="B86" s="57" t="s">
        <v>127</v>
      </c>
      <c r="C86" s="58">
        <f>[1]Расшир!E1113</f>
        <v>1287115.2824900001</v>
      </c>
      <c r="D86" s="58">
        <f>[1]Расшир!F1113</f>
        <v>673822.48505999986</v>
      </c>
      <c r="E86" s="59">
        <f t="shared" si="0"/>
        <v>0.52351370093007576</v>
      </c>
      <c r="F86" s="21"/>
      <c r="G86" s="8"/>
      <c r="H86" s="8"/>
      <c r="I86" s="8"/>
      <c r="J86" s="8"/>
      <c r="K86" s="8"/>
      <c r="L86" s="8"/>
      <c r="M86" s="8"/>
      <c r="N86" s="8"/>
    </row>
    <row r="87" spans="1:14" ht="15.75" x14ac:dyDescent="0.25">
      <c r="A87" s="60" t="s">
        <v>128</v>
      </c>
      <c r="B87" s="61" t="s">
        <v>129</v>
      </c>
      <c r="C87" s="26">
        <f>[1]Расшир!E1162</f>
        <v>810704.86759000004</v>
      </c>
      <c r="D87" s="26">
        <f>[1]Расшир!F1162</f>
        <v>420453.04026000004</v>
      </c>
      <c r="E87" s="28">
        <f t="shared" si="0"/>
        <v>0.51862651510887048</v>
      </c>
      <c r="F87" s="21"/>
      <c r="G87" s="8"/>
      <c r="H87" s="8"/>
      <c r="I87" s="8"/>
      <c r="J87" s="8"/>
      <c r="K87" s="8"/>
      <c r="L87" s="8"/>
      <c r="M87" s="8"/>
      <c r="N87" s="8"/>
    </row>
    <row r="88" spans="1:14" ht="15.75" x14ac:dyDescent="0.25">
      <c r="A88" s="60" t="s">
        <v>130</v>
      </c>
      <c r="B88" s="61" t="s">
        <v>131</v>
      </c>
      <c r="C88" s="26">
        <f>[1]Расшир!E1167</f>
        <v>348342.48489999998</v>
      </c>
      <c r="D88" s="35">
        <f>[1]Расшир!F1167</f>
        <v>157517.81666000001</v>
      </c>
      <c r="E88" s="28">
        <f t="shared" si="0"/>
        <v>0.45219237815685692</v>
      </c>
      <c r="F88" s="21"/>
      <c r="G88" s="8"/>
      <c r="H88" s="8"/>
      <c r="I88" s="8"/>
      <c r="J88" s="8"/>
      <c r="K88" s="8"/>
      <c r="L88" s="8"/>
      <c r="M88" s="8"/>
      <c r="N88" s="8"/>
    </row>
    <row r="89" spans="1:14" ht="15.75" x14ac:dyDescent="0.25">
      <c r="A89" s="60" t="s">
        <v>132</v>
      </c>
      <c r="B89" s="61" t="s">
        <v>133</v>
      </c>
      <c r="C89" s="26">
        <f>[1]Расшир!E1175</f>
        <v>128067.93</v>
      </c>
      <c r="D89" s="26">
        <f>[1]Расшир!F1175</f>
        <v>95851.628139999986</v>
      </c>
      <c r="E89" s="28">
        <f t="shared" si="0"/>
        <v>0.74844364346327763</v>
      </c>
      <c r="F89" s="21"/>
      <c r="G89" s="8"/>
      <c r="H89" s="8"/>
      <c r="I89" s="8"/>
      <c r="J89" s="8"/>
      <c r="K89" s="8"/>
      <c r="L89" s="8"/>
      <c r="M89" s="8"/>
      <c r="N89" s="8"/>
    </row>
    <row r="90" spans="1:14" ht="33.6" customHeight="1" x14ac:dyDescent="0.25">
      <c r="A90" s="72" t="s">
        <v>134</v>
      </c>
      <c r="B90" s="63" t="s">
        <v>135</v>
      </c>
      <c r="C90" s="58">
        <f>[1]Расшир!E1190</f>
        <v>1395452.09357</v>
      </c>
      <c r="D90" s="58">
        <f>[1]Расшир!F1190</f>
        <v>549294.29374999995</v>
      </c>
      <c r="E90" s="59">
        <f t="shared" si="0"/>
        <v>0.39363178161475576</v>
      </c>
      <c r="F90" s="21"/>
      <c r="G90" s="8"/>
      <c r="H90" s="8"/>
      <c r="I90" s="8"/>
      <c r="J90" s="8"/>
      <c r="K90" s="8"/>
      <c r="L90" s="8"/>
      <c r="M90" s="8"/>
      <c r="N90" s="8"/>
    </row>
    <row r="91" spans="1:14" ht="32.25" customHeight="1" x14ac:dyDescent="0.25">
      <c r="A91" s="60" t="s">
        <v>136</v>
      </c>
      <c r="B91" s="61" t="s">
        <v>137</v>
      </c>
      <c r="C91" s="26">
        <f>[1]Расшир!E1193</f>
        <v>1395452.09357</v>
      </c>
      <c r="D91" s="26">
        <f>[1]Расшир!F1193</f>
        <v>549294.29374999995</v>
      </c>
      <c r="E91" s="28">
        <f t="shared" si="0"/>
        <v>0.39363178161475576</v>
      </c>
      <c r="F91" s="21"/>
      <c r="G91" s="8"/>
      <c r="H91" s="8"/>
      <c r="I91" s="8"/>
      <c r="J91" s="8"/>
      <c r="K91" s="8"/>
      <c r="L91" s="8"/>
      <c r="M91" s="8"/>
      <c r="N91" s="8"/>
    </row>
    <row r="92" spans="1:14" s="47" customFormat="1" ht="21" customHeight="1" x14ac:dyDescent="0.3">
      <c r="A92" s="43"/>
      <c r="B92" s="78" t="s">
        <v>138</v>
      </c>
      <c r="C92" s="79">
        <f>[1]Расшир!E1197</f>
        <v>34350448.417779997</v>
      </c>
      <c r="D92" s="79">
        <f>[1]Расшир!F1197</f>
        <v>15408860.778440002</v>
      </c>
      <c r="E92" s="80">
        <f t="shared" si="0"/>
        <v>0.44857815510973897</v>
      </c>
      <c r="F92" s="45"/>
      <c r="G92" s="46"/>
      <c r="H92" s="46"/>
      <c r="I92" s="46"/>
      <c r="J92" s="46"/>
      <c r="K92" s="46"/>
      <c r="L92" s="46"/>
      <c r="M92" s="46"/>
      <c r="N92" s="46"/>
    </row>
    <row r="93" spans="1:14" ht="15.75" x14ac:dyDescent="0.25">
      <c r="A93" s="12"/>
      <c r="B93" s="25"/>
      <c r="C93" s="81"/>
      <c r="D93" s="81"/>
      <c r="E93" s="20"/>
      <c r="F93" s="8"/>
      <c r="G93" s="8"/>
      <c r="H93" s="8"/>
      <c r="I93" s="8"/>
      <c r="J93" s="8"/>
      <c r="K93" s="8"/>
      <c r="L93" s="8"/>
      <c r="M93" s="8"/>
      <c r="N93" s="8"/>
    </row>
    <row r="94" spans="1:14" ht="31.5" x14ac:dyDescent="0.25">
      <c r="A94" s="12"/>
      <c r="B94" s="36" t="s">
        <v>139</v>
      </c>
      <c r="C94" s="18">
        <f>C38-C92</f>
        <v>-406678.64091999829</v>
      </c>
      <c r="D94" s="18">
        <f>D38-D92</f>
        <v>1122993.3093500007</v>
      </c>
      <c r="E94" s="20"/>
      <c r="F94" s="8"/>
      <c r="G94" s="8"/>
      <c r="H94" s="8"/>
      <c r="I94" s="8"/>
      <c r="J94" s="8"/>
      <c r="K94" s="8"/>
      <c r="L94" s="8"/>
      <c r="M94" s="8"/>
      <c r="N94" s="8"/>
    </row>
    <row r="95" spans="1:14" ht="15.75" hidden="1" x14ac:dyDescent="0.25">
      <c r="A95" s="12"/>
      <c r="B95" s="25"/>
      <c r="C95" s="81"/>
      <c r="D95" s="81"/>
      <c r="E95" s="20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hidden="1" x14ac:dyDescent="0.25">
      <c r="A96" s="12"/>
      <c r="B96" s="36" t="s">
        <v>140</v>
      </c>
      <c r="C96" s="18">
        <f>C97+C98</f>
        <v>0</v>
      </c>
      <c r="D96" s="18">
        <f>D97+D98</f>
        <v>0</v>
      </c>
      <c r="E96" s="20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hidden="1" x14ac:dyDescent="0.25">
      <c r="A97" s="12"/>
      <c r="B97" s="25" t="s">
        <v>141</v>
      </c>
      <c r="C97" s="81">
        <f>[1]Расшир!E1203</f>
        <v>0</v>
      </c>
      <c r="D97" s="81">
        <f>[1]Расшир!F1203</f>
        <v>0</v>
      </c>
      <c r="E97" s="20"/>
      <c r="F97" s="8"/>
      <c r="G97" s="8"/>
      <c r="H97" s="8"/>
      <c r="I97" s="8"/>
      <c r="J97" s="8"/>
      <c r="K97" s="8"/>
      <c r="L97" s="8"/>
      <c r="M97" s="8"/>
      <c r="N97" s="8"/>
    </row>
    <row r="98" spans="1:14" ht="15.75" hidden="1" x14ac:dyDescent="0.25">
      <c r="A98" s="12"/>
      <c r="B98" s="25" t="s">
        <v>142</v>
      </c>
      <c r="C98" s="81">
        <f>[1]Расшир!E1204</f>
        <v>0</v>
      </c>
      <c r="D98" s="81">
        <f>[1]Расшир!F1204</f>
        <v>0</v>
      </c>
      <c r="E98" s="20"/>
      <c r="F98" s="8"/>
      <c r="G98" s="8"/>
      <c r="H98" s="8"/>
      <c r="I98" s="8"/>
      <c r="J98" s="8"/>
      <c r="K98" s="8"/>
      <c r="L98" s="8"/>
      <c r="M98" s="8"/>
      <c r="N98" s="8"/>
    </row>
    <row r="99" spans="1:14" ht="15.75" x14ac:dyDescent="0.25">
      <c r="A99" s="12"/>
      <c r="B99" s="25"/>
      <c r="C99" s="81"/>
      <c r="D99" s="81"/>
      <c r="E99" s="20"/>
      <c r="F99" s="8"/>
      <c r="G99" s="8"/>
      <c r="H99" s="8"/>
      <c r="I99" s="8"/>
      <c r="J99" s="8"/>
      <c r="K99" s="8"/>
      <c r="L99" s="8"/>
      <c r="M99" s="8"/>
      <c r="N99" s="8"/>
    </row>
    <row r="100" spans="1:14" ht="47.25" x14ac:dyDescent="0.25">
      <c r="A100" s="12"/>
      <c r="B100" s="36" t="s">
        <v>143</v>
      </c>
      <c r="C100" s="18">
        <f>C101+C102</f>
        <v>-215027</v>
      </c>
      <c r="D100" s="18">
        <f>D101+D102</f>
        <v>381400</v>
      </c>
      <c r="E100" s="20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31.5" x14ac:dyDescent="0.25">
      <c r="A101" s="12"/>
      <c r="B101" s="32" t="s">
        <v>144</v>
      </c>
      <c r="C101" s="81">
        <f>[1]Расшир!E1207</f>
        <v>1726752</v>
      </c>
      <c r="D101" s="81">
        <f>[1]Расшир!F1207</f>
        <v>820000</v>
      </c>
      <c r="E101" s="20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31.5" x14ac:dyDescent="0.25">
      <c r="A102" s="12"/>
      <c r="B102" s="32" t="s">
        <v>145</v>
      </c>
      <c r="C102" s="81">
        <f>[1]Расшир!E1208</f>
        <v>-1941779</v>
      </c>
      <c r="D102" s="81">
        <f>[1]Расшир!F1208</f>
        <v>-438600</v>
      </c>
      <c r="E102" s="20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.75" x14ac:dyDescent="0.25">
      <c r="A103" s="12"/>
      <c r="B103" s="25"/>
      <c r="C103" s="81"/>
      <c r="D103" s="81"/>
      <c r="E103" s="20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5.75" x14ac:dyDescent="0.25">
      <c r="A104" s="12"/>
      <c r="B104" s="36" t="s">
        <v>146</v>
      </c>
      <c r="C104" s="18">
        <f>C105+C106</f>
        <v>540027</v>
      </c>
      <c r="D104" s="18">
        <f>[1]Расшир!F1210</f>
        <v>-443909.08000000007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.75" x14ac:dyDescent="0.25">
      <c r="A105" s="12"/>
      <c r="B105" s="25" t="s">
        <v>147</v>
      </c>
      <c r="C105" s="81">
        <f>[1]Расшир!E1211</f>
        <v>12184039</v>
      </c>
      <c r="D105" s="81">
        <f>[1]Расшир!F1211</f>
        <v>5100000</v>
      </c>
      <c r="E105" s="20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31.5" x14ac:dyDescent="0.25">
      <c r="A106" s="12"/>
      <c r="B106" s="32" t="s">
        <v>148</v>
      </c>
      <c r="C106" s="81">
        <f>[1]Расшир!E1212</f>
        <v>-11644012</v>
      </c>
      <c r="D106" s="81">
        <f>[1]Расшир!F1212</f>
        <v>-5543909.0800000001</v>
      </c>
      <c r="E106" s="20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5.75" x14ac:dyDescent="0.25">
      <c r="A107" s="12"/>
      <c r="B107" s="32"/>
      <c r="C107" s="81"/>
      <c r="D107" s="81"/>
      <c r="E107" s="20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31.5" x14ac:dyDescent="0.25">
      <c r="A108" s="12"/>
      <c r="B108" s="36" t="s">
        <v>149</v>
      </c>
      <c r="C108" s="18">
        <f>C109+C110</f>
        <v>81678.640919998288</v>
      </c>
      <c r="D108" s="18">
        <f>D109+D110</f>
        <v>-1060484.2293500006</v>
      </c>
      <c r="E108" s="20"/>
      <c r="F108" s="82"/>
      <c r="G108" s="8"/>
      <c r="H108" s="8"/>
      <c r="I108" s="8"/>
      <c r="J108" s="8"/>
      <c r="K108" s="8"/>
      <c r="L108" s="8"/>
      <c r="M108" s="8"/>
      <c r="N108" s="8"/>
    </row>
    <row r="109" spans="1:14" ht="15.75" x14ac:dyDescent="0.25">
      <c r="A109" s="12"/>
      <c r="B109" s="25" t="s">
        <v>150</v>
      </c>
      <c r="C109" s="81">
        <f>[1]Расшир!E1222</f>
        <v>-47854560.776859999</v>
      </c>
      <c r="D109" s="81">
        <f>[1]Расшир!F1222</f>
        <v>-22533962.791230001</v>
      </c>
      <c r="E109" s="20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5.75" x14ac:dyDescent="0.25">
      <c r="A110" s="12"/>
      <c r="B110" s="25" t="s">
        <v>151</v>
      </c>
      <c r="C110" s="81">
        <f>[1]Расшир!E1223</f>
        <v>47936239.417779997</v>
      </c>
      <c r="D110" s="81">
        <f>[1]Расшир!F1223</f>
        <v>21473478.56188</v>
      </c>
      <c r="E110" s="20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5.75" x14ac:dyDescent="0.25">
      <c r="A111" s="12"/>
      <c r="B111" s="32"/>
      <c r="C111" s="81"/>
      <c r="D111" s="81"/>
      <c r="E111" s="20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31.5" hidden="1" x14ac:dyDescent="0.25">
      <c r="A112" s="12"/>
      <c r="B112" s="36" t="s">
        <v>152</v>
      </c>
      <c r="C112" s="18">
        <f>[1]Расшир!E1213</f>
        <v>0</v>
      </c>
      <c r="D112" s="18">
        <f>D115+D117</f>
        <v>0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49.5" hidden="1" customHeight="1" x14ac:dyDescent="0.25">
      <c r="A113" s="12"/>
      <c r="B113" s="83" t="s">
        <v>153</v>
      </c>
      <c r="C113" s="84">
        <f>[1]Расшир!E1214</f>
        <v>0</v>
      </c>
      <c r="D113" s="85">
        <f>D114</f>
        <v>0</v>
      </c>
      <c r="E113" s="20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47.25" hidden="1" x14ac:dyDescent="0.25">
      <c r="A114" s="12"/>
      <c r="B114" s="86" t="s">
        <v>154</v>
      </c>
      <c r="C114" s="26">
        <f>[1]Расшир!E1215</f>
        <v>0</v>
      </c>
      <c r="D114" s="81">
        <f>[1]Расшир!F1215</f>
        <v>0</v>
      </c>
      <c r="E114" s="20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31.5" hidden="1" x14ac:dyDescent="0.25">
      <c r="A115" s="12"/>
      <c r="B115" s="87" t="s">
        <v>155</v>
      </c>
      <c r="C115" s="88">
        <f>[1]Расшир!E1218</f>
        <v>0</v>
      </c>
      <c r="D115" s="89">
        <f>[1]Расшир!F1218</f>
        <v>0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5.75" hidden="1" x14ac:dyDescent="0.25">
      <c r="A116" s="12"/>
      <c r="B116" s="86"/>
      <c r="C116" s="81"/>
      <c r="D116" s="81"/>
      <c r="E116" s="20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29.45" hidden="1" customHeight="1" x14ac:dyDescent="0.25">
      <c r="A117" s="12"/>
      <c r="B117" s="90" t="s">
        <v>156</v>
      </c>
      <c r="C117" s="85">
        <f>C118</f>
        <v>0</v>
      </c>
      <c r="D117" s="85">
        <f>D118</f>
        <v>0</v>
      </c>
      <c r="E117" s="20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5.75" hidden="1" x14ac:dyDescent="0.25">
      <c r="A118" s="12"/>
      <c r="B118" s="91" t="s">
        <v>157</v>
      </c>
      <c r="C118" s="92">
        <f>[1]Расшир!E1217</f>
        <v>0</v>
      </c>
      <c r="D118" s="93">
        <f>[1]Расшир!F1217</f>
        <v>0</v>
      </c>
      <c r="E118" s="20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5.75" hidden="1" x14ac:dyDescent="0.25">
      <c r="A119" s="12"/>
      <c r="B119" s="25"/>
      <c r="C119" s="81"/>
      <c r="D119" s="81"/>
      <c r="E119" s="20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5.75" hidden="1" x14ac:dyDescent="0.25">
      <c r="A120" s="12"/>
      <c r="B120" s="25"/>
      <c r="C120" s="81"/>
      <c r="D120" s="81"/>
      <c r="E120" s="20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32.25" customHeight="1" x14ac:dyDescent="0.25">
      <c r="A121" s="12"/>
      <c r="B121" s="36" t="s">
        <v>158</v>
      </c>
      <c r="C121" s="18">
        <f>C96+C100+C104+C108+C112</f>
        <v>406678.64091999829</v>
      </c>
      <c r="D121" s="18">
        <f>D96+D100+D104+D108+D112</f>
        <v>-1122993.3093500007</v>
      </c>
      <c r="E121" s="20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2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2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5.75" x14ac:dyDescent="0.2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</row>
    <row r="219" spans="2:14" ht="15.75" x14ac:dyDescent="0.25">
      <c r="B219" s="9"/>
      <c r="C219" s="8"/>
      <c r="D219" s="10"/>
      <c r="E219" s="11"/>
      <c r="F219" s="8"/>
      <c r="G219" s="8"/>
      <c r="H219" s="8"/>
      <c r="I219" s="8"/>
      <c r="J219" s="8"/>
      <c r="K219" s="8"/>
      <c r="L219" s="8"/>
      <c r="M219" s="8"/>
      <c r="N219" s="8"/>
    </row>
    <row r="401" spans="6:6" x14ac:dyDescent="0.2">
      <c r="F401" s="94"/>
    </row>
    <row r="486" spans="4:4" ht="18.75" x14ac:dyDescent="0.3">
      <c r="D486" s="95"/>
    </row>
    <row r="487" spans="4:4" ht="18.75" x14ac:dyDescent="0.3">
      <c r="D487" s="95"/>
    </row>
    <row r="490" spans="4:4" x14ac:dyDescent="0.2">
      <c r="D490" s="96"/>
    </row>
  </sheetData>
  <pageMargins left="0.15748031496062992" right="0.15748031496062992" top="0.15748031496062992" bottom="0.23622047244094491" header="0.15748031496062992" footer="0.19685039370078741"/>
  <pageSetup paperSize="9" scale="81" fitToHeight="2" orientation="portrait" r:id="rId1"/>
  <rowBreaks count="2" manualBreakCount="2">
    <brk id="40" max="16383" man="1"/>
    <brk id="9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F45925-0869-40EE-B880-997D5C81AC82}"/>
</file>

<file path=customXml/itemProps2.xml><?xml version="1.0" encoding="utf-8"?>
<ds:datastoreItem xmlns:ds="http://schemas.openxmlformats.org/officeDocument/2006/customXml" ds:itemID="{D3DFBBAC-E583-472F-8319-2493380823A2}"/>
</file>

<file path=customXml/itemProps3.xml><?xml version="1.0" encoding="utf-8"?>
<ds:datastoreItem xmlns:ds="http://schemas.openxmlformats.org/officeDocument/2006/customXml" ds:itemID="{6B923BAB-4A35-4BDC-A2F2-3642D34773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Цивилева Полина Евгеньевна</cp:lastModifiedBy>
  <dcterms:created xsi:type="dcterms:W3CDTF">2018-08-15T02:50:46Z</dcterms:created>
  <dcterms:modified xsi:type="dcterms:W3CDTF">2018-08-16T02:39:12Z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