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00"/>
  </bookViews>
  <sheets>
    <sheet name="на 01.02.2018" sheetId="1" r:id="rId1"/>
  </sheets>
  <externalReferences>
    <externalReference r:id="rId2"/>
  </externalReferences>
  <definedNames>
    <definedName name="Z_3A62FDFE_B33F_4285_AF26_B946B57D89E5_.wvu.Rows" localSheetId="0" hidden="1">'на 01.02.2018'!$29:$29,'на 01.02.2018'!$38:$38,'на 01.02.2018'!$76:$77,'на 01.02.2018'!$93:$96,'на 01.02.2018'!$113:$113,'на 01.02.2018'!$117:$117,'на 01.02.2018'!$122:$122</definedName>
    <definedName name="Z_5F4BDBB1_E645_4516_8FC8_7D1E2AFE448F_.wvu.Rows" localSheetId="0" hidden="1">'на 01.02.2018'!$29:$29,'на 01.02.2018'!$38:$38,'на 01.02.2018'!$61:$61,'на 01.02.2018'!$76:$77,'на 01.02.2018'!$93:$96,'на 01.02.2018'!$113:$113,'на 01.02.2018'!$117:$117</definedName>
    <definedName name="Z_791A6B44_A126_477F_8F66_87C81269CCAF_.wvu.Rows" localSheetId="0" hidden="1">'на 01.02.2018'!#REF!,'на 01.02.2018'!$111:$112,'на 01.02.2018'!$118:$118</definedName>
    <definedName name="Z_941B9BCB_D95B_4828_B060_DECC595C9511_.wvu.Rows" localSheetId="0" hidden="1">'на 01.02.2018'!$29:$29,'на 01.02.2018'!$32:$32,'на 01.02.2018'!$38:$38,'на 01.02.2018'!$46:$46,'на 01.02.2018'!$61:$61,'на 01.02.2018'!$65:$65,'на 01.02.2018'!$76:$77,'на 01.02.2018'!$93:$96,'на 01.02.2018'!$110:$118,'на 01.02.2018'!$122:$122</definedName>
    <definedName name="Z_AD8B40E3_4B89_443C_9ACF_B6D22B3A77E7_.wvu.Rows" localSheetId="0" hidden="1">'на 01.02.2018'!$29:$29,'на 01.02.2018'!$32:$32,'на 01.02.2018'!$38:$38,'на 01.02.2018'!$46:$46,'на 01.02.2018'!$61:$61,'на 01.02.2018'!$65:$65,'на 01.02.2018'!$76:$77,'на 01.02.2018'!$93:$96,'на 01.02.2018'!$110:$118,'на 01.02.2018'!$122:$122</definedName>
    <definedName name="Z_AFEF4DE1_67D6_48C6_A8C8_B9E9198BBD0E_.wvu.Rows" localSheetId="0" hidden="1">'на 01.02.2018'!#REF!,'на 01.02.2018'!$118:$118</definedName>
    <definedName name="Z_CAE69FAB_AFBE_4188_8F32_69E048226F14_.wvu.Rows" localSheetId="0" hidden="1">'на 01.02.2018'!$29:$29,'на 01.02.2018'!$32:$32,'на 01.02.2018'!$38:$38,'на 01.02.2018'!$46:$46,'на 01.02.2018'!$61:$61,'на 01.02.2018'!$65:$65,'на 01.02.2018'!$76:$77,'на 01.02.2018'!$93:$96,'на 01.02.2018'!$110:$118,'на 01.02.2018'!$122:$122</definedName>
    <definedName name="Z_D2DF83CF_573E_4A86_A4BE_5A992E023C65_.wvu.Rows" localSheetId="0" hidden="1">'на 01.02.2018'!#REF!,'на 01.02.2018'!$111:$112,'на 01.02.2018'!$118:$118</definedName>
    <definedName name="Z_E2CE03E0_A708_4616_8DFD_0910D1C70A9E_.wvu.Rows" localSheetId="0" hidden="1">'на 01.02.2018'!#REF!,'на 01.02.2018'!$111:$112,'на 01.02.2018'!$118:$118</definedName>
    <definedName name="Z_E6F394BB_DB4B_47AB_A066_DC195B03AE3E_.wvu.Rows" localSheetId="0" hidden="1">'на 01.02.2018'!$29:$29,'на 01.02.2018'!$32:$32,'на 01.02.2018'!$35:$35,'на 01.02.2018'!$38:$38,'на 01.02.2018'!$61:$61,'на 01.02.2018'!$65:$65,'на 01.02.2018'!$76:$77,'на 01.02.2018'!$93:$96,'на 01.02.2018'!$110:$118,'на 01.02.2018'!$122:$122</definedName>
    <definedName name="Z_E8991B2E_0E9F_48F3_A4D6_3B340ABE8C8E_.wvu.Rows" localSheetId="0" hidden="1">'на 01.02.2018'!$38:$39,'на 01.02.2018'!$118:$118</definedName>
    <definedName name="Z_F59D258D_974D_4B2B_B7CC_86B99245EC3C_.wvu.PrintArea" localSheetId="0" hidden="1">'на 01.02.2018'!$A$1:$E$125</definedName>
    <definedName name="Z_F59D258D_974D_4B2B_B7CC_86B99245EC3C_.wvu.Rows" localSheetId="0" hidden="1">'на 01.02.2018'!$29:$29,'на 01.02.2018'!$32:$32,'на 01.02.2018'!$38:$39,'на 01.02.2018'!$46:$46,'на 01.02.2018'!$61:$61,'на 01.02.2018'!$65:$65,'на 01.02.2018'!$76:$77,'на 01.02.2018'!$93:$96,'на 01.02.2018'!$113:$113,'на 01.02.2018'!$117:$117,'на 01.02.2018'!$122:$122</definedName>
    <definedName name="Z_F8542D9D_A523_4F6F_8CFE_9BA4BA3D5B88_.wvu.Rows" localSheetId="0" hidden="1">'на 01.02.2018'!$38:$38,'на 01.02.2018'!$93:$96,'на 01.02.2018'!$111:$113,'на 01.02.2018'!$117:$117</definedName>
    <definedName name="Z_FAFBB87E_73E9_461E_A4E8_A0EB3259EED0_.wvu.PrintArea" localSheetId="0" hidden="1">'на 01.02.2018'!$A$1:$E$125</definedName>
    <definedName name="Z_FAFBB87E_73E9_461E_A4E8_A0EB3259EED0_.wvu.Rows" localSheetId="0" hidden="1">'на 01.02.2018'!$30:$30,'на 01.02.2018'!$38:$38,'на 01.02.2018'!$93:$96,'на 01.02.2018'!$111:$113,'на 01.02.2018'!$117:$117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C92" i="1" l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3" i="1"/>
  <c r="E35" i="1"/>
  <c r="D92" i="1"/>
  <c r="E37" i="1"/>
</calcChain>
</file>

<file path=xl/sharedStrings.xml><?xml version="1.0" encoding="utf-8"?>
<sst xmlns="http://schemas.openxmlformats.org/spreadsheetml/2006/main" count="163" uniqueCount="162">
  <si>
    <t xml:space="preserve">                           Сведения об исполнении бюджета г. Красноярска на 01.02.2018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</si>
  <si>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</si>
  <si>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</si>
  <si>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</si>
  <si>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01.02.2018г.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</si>
  <si>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</si>
  <si>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</si>
  <si>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</si>
  <si>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</si>
  <si>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</si>
  <si>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</si>
  <si>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</si>
  <si>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</si>
  <si>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</si>
  <si>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</si>
  <si>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</si>
  <si>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</si>
  <si>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</si>
  <si>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</si>
  <si>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</si>
  <si>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</si>
  <si>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</si>
  <si>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</si>
  <si>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</si>
  <si>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</si>
  <si>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</si>
  <si>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</si>
  <si>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</si>
  <si>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</si>
  <si>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</si>
  <si>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</si>
  <si>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</si>
  <si>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</si>
  <si>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</si>
  <si>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</si>
  <si>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</si>
  <si>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</si>
  <si>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</si>
  <si>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</si>
  <si>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</si>
  <si>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</si>
  <si>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</si>
  <si>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</si>
  <si>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</si>
  <si>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</si>
  <si>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</si>
  <si>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</si>
  <si>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</si>
  <si>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</si>
  <si>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</si>
  <si>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</si>
  <si>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</si>
  <si>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</si>
  <si>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</si>
  <si>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</si>
  <si>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</si>
  <si>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</si>
  <si>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</si>
  <si>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</si>
  <si>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</si>
  <si>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</si>
  <si>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</si>
  <si>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</si>
  <si>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</si>
  <si>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</si>
  <si>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</si>
  <si>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</si>
  <si>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</si>
  <si>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</si>
  <si>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</si>
  <si>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</si>
  <si>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</si>
  <si>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</si>
  <si>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</si>
  <si>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</si>
  <si>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</si>
  <si>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</si>
  <si>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</si>
  <si>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</si>
  <si>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</si>
  <si>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</si>
  <si>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</si>
  <si>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</si>
  <si>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</si>
  <si>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</si>
  <si>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</si>
  <si>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</si>
  <si>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</si>
  <si>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</si>
  <si>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</si>
  <si>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</si>
  <si>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</si>
  <si>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</si>
  <si>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</si>
  <si>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</si>
  <si>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</si>
  <si>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</si>
  <si>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</si>
  <si>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</si>
  <si>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</si>
  <si>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</si>
  <si>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</si>
  <si>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</si>
  <si>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</si>
  <si>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</si>
  <si>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</si>
  <si>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</si>
  <si>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</si>
  <si>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</si>
  <si>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</si>
  <si>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</si>
  <si>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</si>
  <si>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</si>
  <si>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</si>
  <si>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</si>
  <si>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</si>
  <si>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</si>
  <si>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</si>
  <si>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</si>
  <si>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</si>
  <si>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</si>
  <si>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</si>
  <si>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</si>
  <si>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</si>
  <si>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</si>
  <si>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</si>
  <si>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</si>
  <si>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</si>
  <si>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</si>
  <si>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</si>
  <si>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</si>
  <si>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</si>
  <si>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</si>
  <si>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</si>
  <si>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</si>
  <si>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</si>
  <si>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</si>
  <si>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</si>
  <si>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</si>
  <si>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</si>
  <si>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</si>
  <si>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</si>
  <si>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</si>
  <si>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</si>
  <si>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</si>
  <si>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</si>
  <si>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</si>
  <si>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</si>
  <si>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</si>
  <si>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</si>
  <si>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</si>
  <si>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</si>
  <si>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</si>
  <si>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</si>
  <si>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</si>
  <si>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</si>
  <si>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</si>
  <si>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Начальник отдела финансирования               </t>
  </si>
  <si>
    <t>Е.С. Бражникова</t>
  </si>
  <si>
    <t xml:space="preserve">Исполнитель: </t>
  </si>
  <si>
    <t>Цивилева Полина Евгеньевна</t>
  </si>
  <si>
    <t>226-14-09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</si>
</sst>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горнов"/>
      <sheetName val="ОРИБО(Фазлеевой)+Доходы"/>
      <sheetName val="Скоку"/>
      <sheetName val="Лист1"/>
      <sheetName val="банки "/>
      <sheetName val="Лист2"/>
      <sheetName val="Лист3"/>
    </sheetNames>
    <sheetDataSet>
      <sheetData sheetId="0">
        <row r="9">
          <cell r="E9">
            <v>862357.2</v>
          </cell>
          <cell r="F9">
            <v>25973.013619999998</v>
          </cell>
        </row>
        <row r="13">
          <cell r="E13">
            <v>7786320.7000000002</v>
          </cell>
          <cell r="F13">
            <v>379696.96778999997</v>
          </cell>
        </row>
        <row r="32">
          <cell r="E32">
            <v>986578.4</v>
          </cell>
          <cell r="F32">
            <v>195967.03492000001</v>
          </cell>
        </row>
        <row r="35">
          <cell r="E35">
            <v>1165.74</v>
          </cell>
          <cell r="F35">
            <v>15.615</v>
          </cell>
        </row>
        <row r="41">
          <cell r="E41">
            <v>328933.65000000002</v>
          </cell>
          <cell r="F41">
            <v>10926.06422</v>
          </cell>
        </row>
        <row r="42">
          <cell r="E42">
            <v>882858.66999999993</v>
          </cell>
          <cell r="F42">
            <v>96894.74037</v>
          </cell>
        </row>
        <row r="51">
          <cell r="E51">
            <v>230654.5</v>
          </cell>
          <cell r="F51">
            <v>16365.146849999999</v>
          </cell>
        </row>
        <row r="59">
          <cell r="E59">
            <v>102.54</v>
          </cell>
          <cell r="F59">
            <v>5.561E-2</v>
          </cell>
        </row>
        <row r="76">
          <cell r="E76">
            <v>1432614.25</v>
          </cell>
          <cell r="F76">
            <v>58215.986669999998</v>
          </cell>
        </row>
        <row r="107">
          <cell r="E107">
            <v>56778.7</v>
          </cell>
          <cell r="F107">
            <v>583.20836000000008</v>
          </cell>
        </row>
        <row r="115">
          <cell r="E115">
            <v>21978.670000000002</v>
          </cell>
          <cell r="F115">
            <v>58399.977800000001</v>
          </cell>
        </row>
        <row r="129">
          <cell r="E129">
            <v>974771.85</v>
          </cell>
          <cell r="F129">
            <v>98300.540180000011</v>
          </cell>
        </row>
        <row r="152">
          <cell r="E152">
            <v>184.79</v>
          </cell>
          <cell r="F152">
            <v>1.75</v>
          </cell>
        </row>
        <row r="157">
          <cell r="E157">
            <v>261355.05999999997</v>
          </cell>
          <cell r="F157">
            <v>20273.116629999997</v>
          </cell>
        </row>
        <row r="209">
          <cell r="E209">
            <v>2207</v>
          </cell>
          <cell r="F209">
            <v>1063.4785100000001</v>
          </cell>
        </row>
        <row r="215">
          <cell r="E215">
            <v>14476164.440000001</v>
          </cell>
          <cell r="F215">
            <v>916999.92671999999</v>
          </cell>
        </row>
        <row r="216">
          <cell r="E216">
            <v>14476164.440000001</v>
          </cell>
          <cell r="F216">
            <v>926867.60785999999</v>
          </cell>
        </row>
        <row r="217">
          <cell r="E217">
            <v>78824.3</v>
          </cell>
          <cell r="F217">
            <v>0</v>
          </cell>
        </row>
        <row r="221">
          <cell r="E221">
            <v>9831143.0200000014</v>
          </cell>
          <cell r="F221">
            <v>879786.90786000004</v>
          </cell>
        </row>
        <row r="271">
          <cell r="E271">
            <v>0</v>
          </cell>
          <cell r="F271">
            <v>0</v>
          </cell>
        </row>
        <row r="281">
          <cell r="E281">
            <v>4566197.12</v>
          </cell>
          <cell r="F281">
            <v>47080.7</v>
          </cell>
        </row>
        <row r="342">
          <cell r="E342">
            <v>0</v>
          </cell>
          <cell r="F342">
            <v>0</v>
          </cell>
        </row>
        <row r="345">
          <cell r="E345">
            <v>0</v>
          </cell>
          <cell r="F345">
            <v>0</v>
          </cell>
        </row>
        <row r="347">
          <cell r="E347">
            <v>0</v>
          </cell>
          <cell r="F347">
            <v>3461.5371700000001</v>
          </cell>
        </row>
        <row r="353">
          <cell r="E353">
            <v>0</v>
          </cell>
          <cell r="F353">
            <v>-13329.21831</v>
          </cell>
        </row>
        <row r="374">
          <cell r="E374">
            <v>28818374.719999999</v>
          </cell>
          <cell r="F374">
            <v>1920397.87696</v>
          </cell>
        </row>
        <row r="377">
          <cell r="E377">
            <v>2402062.8603699999</v>
          </cell>
          <cell r="F377">
            <v>124513.12891999999</v>
          </cell>
        </row>
        <row r="414">
          <cell r="E414">
            <v>2906.88</v>
          </cell>
          <cell r="F414">
            <v>115.41279</v>
          </cell>
        </row>
        <row r="418">
          <cell r="E418">
            <v>66187.12000000001</v>
          </cell>
          <cell r="F418">
            <v>1286.6661799999999</v>
          </cell>
        </row>
        <row r="427">
          <cell r="E427">
            <v>874959.99</v>
          </cell>
          <cell r="F427">
            <v>39065.940970000003</v>
          </cell>
        </row>
        <row r="439">
          <cell r="E439">
            <v>4022.4</v>
          </cell>
          <cell r="F439">
            <v>0</v>
          </cell>
        </row>
        <row r="442">
          <cell r="E442">
            <v>189703.37000000002</v>
          </cell>
          <cell r="F442">
            <v>6735.6712699999989</v>
          </cell>
        </row>
        <row r="452">
          <cell r="E452">
            <v>108613.02500000001</v>
          </cell>
          <cell r="F452">
            <v>731.03664000000003</v>
          </cell>
        </row>
        <row r="459">
          <cell r="E459">
            <v>127532.99950000001</v>
          </cell>
          <cell r="F459">
            <v>0</v>
          </cell>
        </row>
        <row r="461">
          <cell r="E461">
            <v>1028137.0758699999</v>
          </cell>
          <cell r="F461">
            <v>76578.401069999993</v>
          </cell>
        </row>
        <row r="487">
          <cell r="E487">
            <v>80981.459999999992</v>
          </cell>
          <cell r="F487">
            <v>8951.0849199999993</v>
          </cell>
        </row>
        <row r="498">
          <cell r="E498">
            <v>80981.460000000006</v>
          </cell>
          <cell r="F498">
            <v>8951.0849199999993</v>
          </cell>
        </row>
        <row r="506">
          <cell r="E506">
            <v>4177722.9472800004</v>
          </cell>
          <cell r="F506">
            <v>122204.75393999998</v>
          </cell>
        </row>
        <row r="565">
          <cell r="E565">
            <v>651852.31999999995</v>
          </cell>
          <cell r="F565">
            <v>22013.940760000001</v>
          </cell>
        </row>
        <row r="575">
          <cell r="E575">
            <v>3393123.4402800002</v>
          </cell>
          <cell r="F575">
            <v>96555.637959999993</v>
          </cell>
        </row>
        <row r="586">
          <cell r="E586">
            <v>132747.18699999998</v>
          </cell>
          <cell r="F586">
            <v>3635.1752200000001</v>
          </cell>
        </row>
        <row r="602">
          <cell r="E602">
            <v>3164956.8651999999</v>
          </cell>
          <cell r="F602">
            <v>34900.368459999998</v>
          </cell>
        </row>
        <row r="649">
          <cell r="E649">
            <v>1191832.43</v>
          </cell>
          <cell r="F649">
            <v>14490.271430000001</v>
          </cell>
        </row>
        <row r="661">
          <cell r="E661">
            <v>453199.14009</v>
          </cell>
          <cell r="F661">
            <v>0</v>
          </cell>
        </row>
        <row r="668">
          <cell r="E668">
            <v>1196326.2596</v>
          </cell>
          <cell r="F668">
            <v>4569.7865599999996</v>
          </cell>
        </row>
        <row r="678">
          <cell r="E678">
            <v>0</v>
          </cell>
          <cell r="F678">
            <v>0</v>
          </cell>
        </row>
        <row r="681">
          <cell r="E681">
            <v>323599.03550999996</v>
          </cell>
          <cell r="F681">
            <v>15840.310470000002</v>
          </cell>
        </row>
        <row r="702">
          <cell r="E702">
            <v>3700</v>
          </cell>
          <cell r="F702">
            <v>0</v>
          </cell>
        </row>
        <row r="711">
          <cell r="E711">
            <v>3700</v>
          </cell>
          <cell r="F711">
            <v>0</v>
          </cell>
        </row>
        <row r="714">
          <cell r="E714">
            <v>0</v>
          </cell>
          <cell r="F714">
            <v>0</v>
          </cell>
        </row>
        <row r="716">
          <cell r="E716">
            <v>13622724.44258</v>
          </cell>
          <cell r="F716">
            <v>396461.54106000002</v>
          </cell>
        </row>
        <row r="757">
          <cell r="E757">
            <v>5275406.0460000001</v>
          </cell>
          <cell r="F757">
            <v>133277.69985999999</v>
          </cell>
        </row>
        <row r="771">
          <cell r="E771">
            <v>6488948.7749999994</v>
          </cell>
          <cell r="F771">
            <v>162124.16480999999</v>
          </cell>
        </row>
        <row r="783">
          <cell r="E783">
            <v>805966.68110000005</v>
          </cell>
          <cell r="F783">
            <v>48996.955809999999</v>
          </cell>
        </row>
        <row r="790">
          <cell r="E790">
            <v>517378.30548000004</v>
          </cell>
          <cell r="F790">
            <v>22950.539799999999</v>
          </cell>
        </row>
        <row r="811">
          <cell r="E811">
            <v>535024.63500000001</v>
          </cell>
          <cell r="F811">
            <v>29112.180779999995</v>
          </cell>
        </row>
        <row r="832">
          <cell r="E832">
            <v>794735.71299999999</v>
          </cell>
          <cell r="F832">
            <v>62493.84822</v>
          </cell>
        </row>
        <row r="872">
          <cell r="E872">
            <v>679666.26199999999</v>
          </cell>
          <cell r="F872">
            <v>57918.993520000004</v>
          </cell>
        </row>
        <row r="881">
          <cell r="E881">
            <v>18964.098999999998</v>
          </cell>
          <cell r="F881">
            <v>1749.739</v>
          </cell>
        </row>
        <row r="885">
          <cell r="E885">
            <v>96105.351999999984</v>
          </cell>
          <cell r="F885">
            <v>2825.1156999999998</v>
          </cell>
        </row>
        <row r="896">
          <cell r="E896">
            <v>0</v>
          </cell>
          <cell r="F896">
            <v>0</v>
          </cell>
        </row>
        <row r="917">
          <cell r="E917">
            <v>0</v>
          </cell>
          <cell r="F917">
            <v>0</v>
          </cell>
        </row>
        <row r="1017">
          <cell r="E1017">
            <v>2068906.49</v>
          </cell>
          <cell r="F1017">
            <v>89957.40496</v>
          </cell>
        </row>
        <row r="1062">
          <cell r="E1062">
            <v>28660.76</v>
          </cell>
          <cell r="F1062">
            <v>35.200949999999999</v>
          </cell>
        </row>
        <row r="1066">
          <cell r="E1066">
            <v>728418.34</v>
          </cell>
          <cell r="F1066">
            <v>43605.895320000003</v>
          </cell>
        </row>
        <row r="1070">
          <cell r="E1070">
            <v>684596.03999999992</v>
          </cell>
          <cell r="F1070">
            <v>30928.999299999999</v>
          </cell>
        </row>
        <row r="1084">
          <cell r="E1084">
            <v>130123.5</v>
          </cell>
          <cell r="F1084">
            <v>0</v>
          </cell>
        </row>
        <row r="1088">
          <cell r="E1088">
            <v>497107.85000000003</v>
          </cell>
          <cell r="F1088">
            <v>15387.30939</v>
          </cell>
        </row>
        <row r="1100">
          <cell r="E1100">
            <v>1129242.7381000002</v>
          </cell>
          <cell r="F1100">
            <v>69855.074630000003</v>
          </cell>
        </row>
        <row r="1148">
          <cell r="E1148">
            <v>660567.62639999995</v>
          </cell>
          <cell r="F1148">
            <v>48753.719349999999</v>
          </cell>
        </row>
        <row r="1153">
          <cell r="E1153">
            <v>340607.18169999996</v>
          </cell>
          <cell r="F1153">
            <v>16150.646990000001</v>
          </cell>
        </row>
        <row r="1161">
          <cell r="E1161">
            <v>128067.93</v>
          </cell>
          <cell r="F1161">
            <v>4950.7082900000005</v>
          </cell>
        </row>
        <row r="1174">
          <cell r="E1174">
            <v>1395452.09357</v>
          </cell>
          <cell r="F1174">
            <v>87765.087650000001</v>
          </cell>
        </row>
        <row r="1177">
          <cell r="E1177">
            <v>1395452.09357</v>
          </cell>
          <cell r="F1177">
            <v>87765.087650000001</v>
          </cell>
        </row>
        <row r="1181">
          <cell r="E1181">
            <v>28840485.610099997</v>
          </cell>
          <cell r="F1181">
            <v>997102.2927600001</v>
          </cell>
        </row>
        <row r="1187">
          <cell r="E1187">
            <v>0</v>
          </cell>
          <cell r="F1187">
            <v>0</v>
          </cell>
        </row>
        <row r="1188">
          <cell r="E1188">
            <v>0</v>
          </cell>
          <cell r="F1188">
            <v>0</v>
          </cell>
        </row>
        <row r="1191">
          <cell r="E1191">
            <v>1201752</v>
          </cell>
          <cell r="F1191">
            <v>0</v>
          </cell>
        </row>
        <row r="1192">
          <cell r="E1192">
            <v>-1941779</v>
          </cell>
          <cell r="F1192">
            <v>0</v>
          </cell>
        </row>
        <row r="1194">
          <cell r="F1194">
            <v>-180000</v>
          </cell>
        </row>
        <row r="1195">
          <cell r="E1195">
            <v>12384039</v>
          </cell>
          <cell r="F1195">
            <v>0</v>
          </cell>
        </row>
        <row r="1196">
          <cell r="E1196">
            <v>-11644012</v>
          </cell>
          <cell r="F1196">
            <v>-180000</v>
          </cell>
        </row>
        <row r="1197">
          <cell r="E1197">
            <v>0</v>
          </cell>
        </row>
        <row r="1202">
          <cell r="E1202">
            <v>0</v>
          </cell>
          <cell r="F1202">
            <v>0</v>
          </cell>
        </row>
        <row r="1206">
          <cell r="E1206">
            <v>-42404165.719999999</v>
          </cell>
          <cell r="F1206">
            <v>-1922195.9624000001</v>
          </cell>
        </row>
        <row r="1207">
          <cell r="E1207">
            <v>42426276.610100001</v>
          </cell>
          <cell r="F1207">
            <v>1178900.3781999999</v>
          </cell>
        </row>
      </sheetData>
      <sheetData sheetId="1"/>
      <sheetData sheetId="2">
        <row r="21">
          <cell r="D21">
            <v>456559.1</v>
          </cell>
          <cell r="E21">
            <v>36821.989749999993</v>
          </cell>
        </row>
        <row r="29">
          <cell r="D29">
            <v>56789.46</v>
          </cell>
          <cell r="E29">
            <v>3899.2639600000002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4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14342210.279999997</v>
      </c>
      <c r="D6" s="100">
        <f>D7+D11+D15+D18+D19+D20+D21+D22+D23+D24+D25+D26+D10+0.01</f>
        <v>1003397.9502399999</v>
      </c>
      <c r="E6" s="19">
        <f>D6/C6</f>
        <v>6.9961179668326559E-2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8648677.9000000004</v>
      </c>
      <c r="D7" s="22">
        <f>D8+D9</f>
        <v>405669.98140999995</v>
      </c>
      <c r="E7" s="23">
        <f>D7/C7</f>
        <v>4.6905432957562214E-2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862357.2</v>
      </c>
      <c r="D8" s="26">
        <f>[1]Расшир!F9</f>
        <v>25973.013619999998</v>
      </c>
      <c r="E8" s="23">
        <f>D8/C8</f>
        <v>3.0118625576501246E-2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379696.96778999997</v>
      </c>
      <c r="E9" s="27">
        <f>D9/C9</f>
        <v>4.876461969900623E-2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22">
        <f>[1]экономика!E21</f>
        <v>36821.989749999993</v>
      </c>
      <c r="E10" s="30">
        <f>D10/C10</f>
        <v>8.0651091501625957E-2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1044533.6</v>
      </c>
      <c r="D11" s="21">
        <f>D12+D13+D14</f>
        <v>199881.91388000001</v>
      </c>
      <c r="E11" s="23">
        <f t="shared" ref="E11:E90" si="0">D11/C11</f>
        <v>0.19135996571101208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12</v>
      </c>
      <c r="C12" s="25">
        <f>[1]Расшир!E32</f>
        <v>986578.4</v>
      </c>
      <c r="D12" s="25">
        <f>[1]Расшир!F32</f>
        <v>195967.03492000001</v>
      </c>
      <c r="E12" s="27">
        <f t="shared" si="0"/>
        <v>0.19863300769609391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15.615</v>
      </c>
      <c r="E13" s="27">
        <f t="shared" si="0"/>
        <v>1.339492511194606E-2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56789.46</v>
      </c>
      <c r="D14" s="25">
        <f>[1]экономика!E29</f>
        <v>3899.2639600000002</v>
      </c>
      <c r="E14" s="23">
        <f t="shared" si="0"/>
        <v>6.8661754487540472E-2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1211792.3199999998</v>
      </c>
      <c r="D15" s="21">
        <f>D16+D17</f>
        <v>107820.80459</v>
      </c>
      <c r="E15" s="23">
        <f>D15/C15</f>
        <v>8.8976306261785862E-2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10926.06422</v>
      </c>
      <c r="E16" s="27">
        <f>D16/C16</f>
        <v>3.3216620494741111E-2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</f>
        <v>96894.74037</v>
      </c>
      <c r="E17" s="27">
        <f t="shared" si="0"/>
        <v>0.10975113419908988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230654.5</v>
      </c>
      <c r="D18" s="21">
        <f>[1]Расшир!F51</f>
        <v>16365.146849999999</v>
      </c>
      <c r="E18" s="23">
        <f t="shared" si="0"/>
        <v>7.0950910777808365E-2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102.54</v>
      </c>
      <c r="D19" s="21">
        <f>[1]Расшир!F59</f>
        <v>5.561E-2</v>
      </c>
      <c r="E19" s="23">
        <f>D19/C19</f>
        <v>5.4232494636239509E-4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20</v>
      </c>
      <c r="C20" s="21">
        <f>[1]Расшир!E76</f>
        <v>1432614.25</v>
      </c>
      <c r="D20" s="21">
        <f>[1]Расшир!F76-0.01</f>
        <v>58215.976669999996</v>
      </c>
      <c r="E20" s="23">
        <f t="shared" si="0"/>
        <v>4.0636184283382629E-2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56778.7</v>
      </c>
      <c r="D21" s="21">
        <f>[1]Расшир!F107</f>
        <v>583.20836000000008</v>
      </c>
      <c r="E21" s="23">
        <f t="shared" si="0"/>
        <v>1.0271604668652155E-2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22</v>
      </c>
      <c r="C22" s="21">
        <f>[1]Расшир!E115</f>
        <v>21978.670000000002</v>
      </c>
      <c r="D22" s="21">
        <f>[1]Расшир!F115</f>
        <v>58399.977800000001</v>
      </c>
      <c r="E22" s="23">
        <f t="shared" si="0"/>
        <v>2.6571206446977911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[1]Расшир!E129</f>
        <v>974771.85</v>
      </c>
      <c r="D23" s="21">
        <f>[1]Расшир!F129</f>
        <v>98300.540180000011</v>
      </c>
      <c r="E23" s="23">
        <f t="shared" si="0"/>
        <v>0.10084466450277571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[1]Расшир!E152</f>
        <v>184.79</v>
      </c>
      <c r="D24" s="21">
        <f>[1]Расшир!F152</f>
        <v>1.75</v>
      </c>
      <c r="E24" s="23">
        <f t="shared" si="0"/>
        <v>9.4702094269170419E-3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[1]Расшир!E157</f>
        <v>261355.05999999997</v>
      </c>
      <c r="D25" s="21">
        <f>[1]Расшир!F157</f>
        <v>20273.116629999997</v>
      </c>
      <c r="E25" s="23">
        <f t="shared" si="0"/>
        <v>7.7569252456791915E-2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[1]Расшир!E209</f>
        <v>2207</v>
      </c>
      <c r="D26" s="21">
        <f>[1]Расшир!F209</f>
        <v>1063.4785100000001</v>
      </c>
      <c r="E26" s="23">
        <f t="shared" si="0"/>
        <v>0.48186611236973276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1">
        <f>[1]Расшир!E215</f>
        <v>14476164.440000001</v>
      </c>
      <c r="D27" s="21">
        <f>[1]Расшир!F215</f>
        <v>916999.92671999999</v>
      </c>
      <c r="E27" s="23">
        <f t="shared" si="0"/>
        <v>6.3345503604959039E-2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1">
        <f>[1]Расшир!E216</f>
        <v>14476164.440000001</v>
      </c>
      <c r="D28" s="21">
        <f>[1]Расшир!F216</f>
        <v>926867.60785999999</v>
      </c>
      <c r="E28" s="23">
        <f t="shared" si="0"/>
        <v>6.4027153857061314E-2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29</v>
      </c>
      <c r="C29" s="21">
        <f>[1]Расшир!E342</f>
        <v>0</v>
      </c>
      <c r="D29" s="21">
        <f>[1]Расшир!F342</f>
        <v>0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30</v>
      </c>
      <c r="C30" s="25">
        <f>[1]Расшир!E217</f>
        <v>78824.3</v>
      </c>
      <c r="D30" s="25">
        <f>[1]Расшир!F217</f>
        <v>0</v>
      </c>
      <c r="E30" s="27">
        <f t="shared" si="0"/>
        <v>0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31</v>
      </c>
      <c r="C31" s="25">
        <f>[1]Расшир!E221</f>
        <v>9831143.0200000014</v>
      </c>
      <c r="D31" s="25">
        <f>[1]Расшир!F221</f>
        <v>879786.90786000004</v>
      </c>
      <c r="E31" s="27">
        <f t="shared" si="0"/>
        <v>8.9489788325752578E-2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8"/>
      <c r="B32" s="37" t="s">
        <v>32</v>
      </c>
      <c r="C32" s="25">
        <f>[1]Расшир!E271</f>
        <v>0</v>
      </c>
      <c r="D32" s="25">
        <f>[1]Расшир!F271</f>
        <v>0</v>
      </c>
      <c r="E32" s="27"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33</v>
      </c>
      <c r="C33" s="25">
        <f>[1]Расшир!E281</f>
        <v>4566197.12</v>
      </c>
      <c r="D33" s="25">
        <f>[1]Расшир!F281</f>
        <v>47080.7</v>
      </c>
      <c r="E33" s="27">
        <f t="shared" si="0"/>
        <v>1.0310702486711742E-2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2.450000000000003" customHeight="1" x14ac:dyDescent="0.25">
      <c r="A34" s="12"/>
      <c r="B34" s="35" t="s">
        <v>34</v>
      </c>
      <c r="C34" s="21">
        <f>[1]Расшир!E353</f>
        <v>0</v>
      </c>
      <c r="D34" s="21">
        <f>[1]Расшир!F353</f>
        <v>-13329.21831</v>
      </c>
      <c r="E34" s="27" t="s">
        <v>35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16.899999999999999" hidden="1" customHeight="1" x14ac:dyDescent="0.25">
      <c r="A35" s="12"/>
      <c r="B35" s="35" t="s">
        <v>36</v>
      </c>
      <c r="C35" s="29">
        <f>[1]Расшир!E345</f>
        <v>0</v>
      </c>
      <c r="D35" s="29">
        <f>[1]Расшир!F345</f>
        <v>0</v>
      </c>
      <c r="E35" s="23" t="e">
        <f t="shared" si="0"/>
        <v>#DIV/0!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39" t="s">
        <v>37</v>
      </c>
      <c r="C36" s="29">
        <f>[1]Расшир!E347</f>
        <v>0</v>
      </c>
      <c r="D36" s="29">
        <f>[1]Расшир!F347</f>
        <v>3461.5371700000001</v>
      </c>
      <c r="E36" s="23" t="s">
        <v>35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s="44" customFormat="1" ht="18.75" x14ac:dyDescent="0.3">
      <c r="A37" s="40"/>
      <c r="B37" s="41" t="s">
        <v>38</v>
      </c>
      <c r="C37" s="21">
        <f>[1]Расшир!E374</f>
        <v>28818374.719999999</v>
      </c>
      <c r="D37" s="21">
        <f>[1]Расшир!F374</f>
        <v>1920397.87696</v>
      </c>
      <c r="E37" s="23">
        <f t="shared" si="0"/>
        <v>6.6637966076110486E-2</v>
      </c>
      <c r="F37" s="42"/>
      <c r="G37" s="43"/>
      <c r="H37" s="43"/>
      <c r="I37" s="43"/>
      <c r="J37" s="43"/>
      <c r="K37" s="43"/>
      <c r="L37" s="43"/>
      <c r="M37" s="43"/>
      <c r="N37" s="43"/>
    </row>
    <row r="38" spans="1:14" ht="15.75" hidden="1" x14ac:dyDescent="0.25">
      <c r="A38" s="12"/>
      <c r="B38" s="24"/>
      <c r="C38" s="45"/>
      <c r="D38" s="45"/>
      <c r="E38" s="46" t="e">
        <f t="shared" si="0"/>
        <v>#DIV/0!</v>
      </c>
      <c r="F38" s="20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7"/>
      <c r="D39" s="47"/>
      <c r="E39" s="48"/>
    </row>
    <row r="40" spans="1:14" ht="15.75" x14ac:dyDescent="0.25">
      <c r="A40" s="12"/>
      <c r="B40" s="17" t="s">
        <v>39</v>
      </c>
      <c r="C40" s="45"/>
      <c r="D40" s="45"/>
      <c r="E40" s="46"/>
      <c r="F40" s="20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49"/>
      <c r="B41" s="50"/>
      <c r="C41" s="51"/>
      <c r="D41" s="51"/>
      <c r="E41" s="52"/>
      <c r="F41" s="20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3" t="s">
        <v>40</v>
      </c>
      <c r="B42" s="54" t="s">
        <v>41</v>
      </c>
      <c r="C42" s="55">
        <f>[1]Расшир!E377</f>
        <v>2402062.8603699999</v>
      </c>
      <c r="D42" s="55">
        <f>[1]Расшир!F377</f>
        <v>124513.12891999999</v>
      </c>
      <c r="E42" s="56">
        <f t="shared" si="0"/>
        <v>5.1835916109547901E-2</v>
      </c>
      <c r="F42" s="20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7" t="s">
        <v>42</v>
      </c>
      <c r="B43" s="58" t="s">
        <v>43</v>
      </c>
      <c r="C43" s="25">
        <f>[1]Расшир!E414</f>
        <v>2906.88</v>
      </c>
      <c r="D43" s="25">
        <f>[1]Расшир!F414</f>
        <v>115.41279</v>
      </c>
      <c r="E43" s="27">
        <f t="shared" si="0"/>
        <v>3.9703321086525759E-2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7" t="s">
        <v>44</v>
      </c>
      <c r="B44" s="58" t="s">
        <v>45</v>
      </c>
      <c r="C44" s="25">
        <f>[1]Расшир!E418</f>
        <v>66187.12000000001</v>
      </c>
      <c r="D44" s="25">
        <f>[1]Расшир!F418</f>
        <v>1286.6661799999999</v>
      </c>
      <c r="E44" s="27">
        <f t="shared" si="0"/>
        <v>1.9439827265486091E-2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7" t="s">
        <v>46</v>
      </c>
      <c r="B45" s="58" t="s">
        <v>47</v>
      </c>
      <c r="C45" s="25">
        <f>[1]Расшир!E427</f>
        <v>874959.99</v>
      </c>
      <c r="D45" s="25">
        <f>[1]Расшир!F427</f>
        <v>39065.940970000003</v>
      </c>
      <c r="E45" s="27">
        <f t="shared" si="0"/>
        <v>4.4648831279702289E-2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15.75" x14ac:dyDescent="0.25">
      <c r="A46" s="57" t="s">
        <v>48</v>
      </c>
      <c r="B46" s="58" t="s">
        <v>49</v>
      </c>
      <c r="C46" s="25">
        <f>[1]Расшир!E439</f>
        <v>4022.4</v>
      </c>
      <c r="D46" s="25">
        <f>[1]Расшир!F439</f>
        <v>0</v>
      </c>
      <c r="E46" s="27">
        <v>0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7" t="s">
        <v>50</v>
      </c>
      <c r="B47" s="58" t="s">
        <v>51</v>
      </c>
      <c r="C47" s="25">
        <f>[1]Расшир!E442</f>
        <v>189703.37000000002</v>
      </c>
      <c r="D47" s="25">
        <f>[1]Расшир!F442</f>
        <v>6735.6712699999989</v>
      </c>
      <c r="E47" s="27">
        <f t="shared" si="0"/>
        <v>3.5506334283887511E-2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57" t="s">
        <v>52</v>
      </c>
      <c r="B48" s="58" t="s">
        <v>53</v>
      </c>
      <c r="C48" s="25">
        <f>[1]Расшир!E452-0.01</f>
        <v>108613.01500000001</v>
      </c>
      <c r="D48" s="25">
        <f>[1]Расшир!F452</f>
        <v>731.03664000000003</v>
      </c>
      <c r="E48" s="27">
        <f t="shared" si="0"/>
        <v>6.7306541485843106E-3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54</v>
      </c>
      <c r="B49" s="58" t="s">
        <v>55</v>
      </c>
      <c r="C49" s="25">
        <f>[1]Расшир!E459</f>
        <v>127532.99950000001</v>
      </c>
      <c r="D49" s="25">
        <f>[1]Расшир!F459</f>
        <v>0</v>
      </c>
      <c r="E49" s="27">
        <v>0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56</v>
      </c>
      <c r="B50" s="58" t="s">
        <v>57</v>
      </c>
      <c r="C50" s="25">
        <f>[1]Расшир!E461</f>
        <v>1028137.0758699999</v>
      </c>
      <c r="D50" s="25">
        <f>[1]Расшир!F461</f>
        <v>76578.401069999993</v>
      </c>
      <c r="E50" s="27">
        <f t="shared" si="0"/>
        <v>7.4482676354415162E-2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3" t="s">
        <v>58</v>
      </c>
      <c r="B51" s="59" t="s">
        <v>59</v>
      </c>
      <c r="C51" s="55">
        <f>[1]Расшир!E487</f>
        <v>80981.459999999992</v>
      </c>
      <c r="D51" s="55">
        <f>[1]Расшир!F487</f>
        <v>8951.0849199999993</v>
      </c>
      <c r="E51" s="56">
        <f t="shared" si="0"/>
        <v>0.11053252090046289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50.45" customHeight="1" x14ac:dyDescent="0.25">
      <c r="A52" s="60" t="s">
        <v>60</v>
      </c>
      <c r="B52" s="61" t="s">
        <v>61</v>
      </c>
      <c r="C52" s="25">
        <f>[1]Расшир!E498</f>
        <v>80981.460000000006</v>
      </c>
      <c r="D52" s="25">
        <f>[1]Расшир!F498</f>
        <v>8951.0849199999993</v>
      </c>
      <c r="E52" s="27">
        <f>D52/C52</f>
        <v>0.11053252090046288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53" t="s">
        <v>62</v>
      </c>
      <c r="B53" s="54" t="s">
        <v>63</v>
      </c>
      <c r="C53" s="55">
        <f>[1]Расшир!E506</f>
        <v>4177722.9472800004</v>
      </c>
      <c r="D53" s="55">
        <f>[1]Расшир!F506</f>
        <v>122204.75393999998</v>
      </c>
      <c r="E53" s="56">
        <f t="shared" si="0"/>
        <v>2.9251521817540368E-2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7" t="s">
        <v>64</v>
      </c>
      <c r="B54" s="58" t="s">
        <v>65</v>
      </c>
      <c r="C54" s="25">
        <f>[1]Расшир!E565</f>
        <v>651852.31999999995</v>
      </c>
      <c r="D54" s="25">
        <f>[1]Расшир!F565</f>
        <v>22013.940760000001</v>
      </c>
      <c r="E54" s="27">
        <f t="shared" si="0"/>
        <v>3.3771362139203558E-2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66</v>
      </c>
      <c r="B55" s="58" t="s">
        <v>67</v>
      </c>
      <c r="C55" s="25">
        <f>[1]Расшир!E575</f>
        <v>3393123.4402800002</v>
      </c>
      <c r="D55" s="25">
        <f>[1]Расшир!F575</f>
        <v>96555.637959999993</v>
      </c>
      <c r="E55" s="27">
        <f t="shared" si="0"/>
        <v>2.8456270353675147E-2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8.75" customHeight="1" x14ac:dyDescent="0.25">
      <c r="A56" s="62" t="s">
        <v>68</v>
      </c>
      <c r="B56" s="63" t="s">
        <v>69</v>
      </c>
      <c r="C56" s="64">
        <f>[1]Расшир!E586</f>
        <v>132747.18699999998</v>
      </c>
      <c r="D56" s="101">
        <f>[1]Расшир!F586-0.01</f>
        <v>3635.1652199999999</v>
      </c>
      <c r="E56" s="27">
        <f t="shared" si="0"/>
        <v>2.7384122422119579E-2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65" t="s">
        <v>70</v>
      </c>
      <c r="B57" s="54" t="s">
        <v>71</v>
      </c>
      <c r="C57" s="55">
        <f>[1]Расшир!E602</f>
        <v>3164956.8651999999</v>
      </c>
      <c r="D57" s="55">
        <f>[1]Расшир!F602</f>
        <v>34900.368459999998</v>
      </c>
      <c r="E57" s="56">
        <f t="shared" si="0"/>
        <v>1.1027122942414754E-2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57" t="s">
        <v>72</v>
      </c>
      <c r="B58" s="58" t="s">
        <v>73</v>
      </c>
      <c r="C58" s="25">
        <f>[1]Расшир!E649</f>
        <v>1191832.43</v>
      </c>
      <c r="D58" s="25">
        <f>[1]Расшир!F649</f>
        <v>14490.271430000001</v>
      </c>
      <c r="E58" s="27">
        <f t="shared" si="0"/>
        <v>1.2157977132741724E-2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74</v>
      </c>
      <c r="B59" s="58" t="s">
        <v>75</v>
      </c>
      <c r="C59" s="25">
        <f>[1]Расшир!E661</f>
        <v>453199.14009</v>
      </c>
      <c r="D59" s="25">
        <f>[1]Расшир!F661</f>
        <v>0</v>
      </c>
      <c r="E59" s="27">
        <f t="shared" si="0"/>
        <v>0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76</v>
      </c>
      <c r="B60" s="58" t="s">
        <v>77</v>
      </c>
      <c r="C60" s="25">
        <f>[1]Расшир!E668</f>
        <v>1196326.2596</v>
      </c>
      <c r="D60" s="25">
        <f>[1]Расшир!F668</f>
        <v>4569.7865599999996</v>
      </c>
      <c r="E60" s="27">
        <f t="shared" si="0"/>
        <v>3.8198497469477425E-3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hidden="1" x14ac:dyDescent="0.25">
      <c r="A61" s="57" t="s">
        <v>78</v>
      </c>
      <c r="B61" s="58" t="s">
        <v>79</v>
      </c>
      <c r="C61" s="25">
        <f>[1]Расшир!E678</f>
        <v>0</v>
      </c>
      <c r="D61" s="25">
        <f>[1]Расшир!F678</f>
        <v>0</v>
      </c>
      <c r="E61" s="27">
        <v>0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31.5" x14ac:dyDescent="0.25">
      <c r="A62" s="57" t="s">
        <v>80</v>
      </c>
      <c r="B62" s="58" t="s">
        <v>81</v>
      </c>
      <c r="C62" s="25">
        <f>[1]Расшир!E681</f>
        <v>323599.03550999996</v>
      </c>
      <c r="D62" s="25">
        <f>[1]Расшир!F681</f>
        <v>15840.310470000002</v>
      </c>
      <c r="E62" s="27">
        <f t="shared" si="0"/>
        <v>4.8950425470320968E-2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66" t="s">
        <v>82</v>
      </c>
      <c r="B63" s="54" t="s">
        <v>83</v>
      </c>
      <c r="C63" s="55">
        <f>[1]Расшир!E702</f>
        <v>3700</v>
      </c>
      <c r="D63" s="55">
        <f>[1]Расшир!F702</f>
        <v>0</v>
      </c>
      <c r="E63" s="67">
        <f>D63/C63</f>
        <v>0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30" x14ac:dyDescent="0.25">
      <c r="A64" s="60" t="s">
        <v>84</v>
      </c>
      <c r="B64" s="61" t="s">
        <v>85</v>
      </c>
      <c r="C64" s="25">
        <f>[1]Расшир!E711</f>
        <v>3700</v>
      </c>
      <c r="D64" s="25">
        <f>[1]Расшир!F711</f>
        <v>0</v>
      </c>
      <c r="E64" s="27">
        <f>D64/C64</f>
        <v>0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60" t="s">
        <v>86</v>
      </c>
      <c r="B65" s="61" t="s">
        <v>87</v>
      </c>
      <c r="C65" s="25">
        <f>[1]Расшир!$E$714</f>
        <v>0</v>
      </c>
      <c r="D65" s="25">
        <f>[1]Расшир!$F$714</f>
        <v>0</v>
      </c>
      <c r="E65" s="27"/>
      <c r="F65" s="20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6" t="s">
        <v>88</v>
      </c>
      <c r="B66" s="54" t="s">
        <v>89</v>
      </c>
      <c r="C66" s="55">
        <f>[1]Расшир!E716</f>
        <v>13622724.44258</v>
      </c>
      <c r="D66" s="55">
        <f>[1]Расшир!F716</f>
        <v>396461.54106000002</v>
      </c>
      <c r="E66" s="56">
        <f t="shared" si="0"/>
        <v>2.9102955339887535E-2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57" t="s">
        <v>90</v>
      </c>
      <c r="B67" s="58" t="s">
        <v>91</v>
      </c>
      <c r="C67" s="25">
        <f>[1]Расшир!E757</f>
        <v>5275406.0460000001</v>
      </c>
      <c r="D67" s="25">
        <f>[1]Расшир!F757</f>
        <v>133277.69985999999</v>
      </c>
      <c r="E67" s="27">
        <f t="shared" si="0"/>
        <v>2.5263969957545897E-2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7" t="s">
        <v>92</v>
      </c>
      <c r="B68" s="58" t="s">
        <v>93</v>
      </c>
      <c r="C68" s="25">
        <f>[1]Расшир!E771-0.01</f>
        <v>6488948.7649999997</v>
      </c>
      <c r="D68" s="25">
        <f>[1]Расшир!F771</f>
        <v>162124.16480999999</v>
      </c>
      <c r="E68" s="27">
        <f t="shared" si="0"/>
        <v>2.4984657866997353E-2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94</v>
      </c>
      <c r="B69" s="68" t="s">
        <v>95</v>
      </c>
      <c r="C69" s="25">
        <f>[1]Расшир!E783</f>
        <v>805966.68110000005</v>
      </c>
      <c r="D69" s="25">
        <f>[1]Расшир!F783</f>
        <v>48996.955809999999</v>
      </c>
      <c r="E69" s="27">
        <f t="shared" si="0"/>
        <v>6.0792780841917603E-2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96</v>
      </c>
      <c r="B70" s="58" t="s">
        <v>97</v>
      </c>
      <c r="C70" s="25">
        <f>[1]Расшир!E790</f>
        <v>517378.30548000004</v>
      </c>
      <c r="D70" s="25">
        <f>[1]Расшир!F790</f>
        <v>22950.539799999999</v>
      </c>
      <c r="E70" s="27">
        <f t="shared" si="0"/>
        <v>4.435930064502324E-2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98</v>
      </c>
      <c r="B71" s="58" t="s">
        <v>99</v>
      </c>
      <c r="C71" s="25">
        <f>[1]Расшир!E811-0.01</f>
        <v>535024.625</v>
      </c>
      <c r="D71" s="25">
        <f>[1]Расшир!F811</f>
        <v>29112.180779999995</v>
      </c>
      <c r="E71" s="27">
        <f t="shared" si="0"/>
        <v>5.4412786663791401E-2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33.75" customHeight="1" x14ac:dyDescent="0.25">
      <c r="A72" s="66" t="s">
        <v>100</v>
      </c>
      <c r="B72" s="59" t="s">
        <v>101</v>
      </c>
      <c r="C72" s="55">
        <f>[1]Расшир!E832</f>
        <v>794735.71299999999</v>
      </c>
      <c r="D72" s="55">
        <f>[1]Расшир!F832</f>
        <v>62493.84822</v>
      </c>
      <c r="E72" s="56">
        <f t="shared" si="0"/>
        <v>7.8634755174265089E-2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8.75" customHeight="1" x14ac:dyDescent="0.25">
      <c r="A73" s="57" t="s">
        <v>102</v>
      </c>
      <c r="B73" s="58" t="s">
        <v>103</v>
      </c>
      <c r="C73" s="25">
        <f>[1]Расшир!E872</f>
        <v>679666.26199999999</v>
      </c>
      <c r="D73" s="25">
        <f>[1]Расшир!F872</f>
        <v>57918.993520000004</v>
      </c>
      <c r="E73" s="27">
        <f t="shared" si="0"/>
        <v>8.52168141310507E-2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7" t="s">
        <v>104</v>
      </c>
      <c r="B74" s="58" t="s">
        <v>105</v>
      </c>
      <c r="C74" s="25">
        <f>[1]Расшир!E881</f>
        <v>18964.098999999998</v>
      </c>
      <c r="D74" s="25">
        <f>[1]Расшир!F881</f>
        <v>1749.739</v>
      </c>
      <c r="E74" s="27">
        <f>D74/C74</f>
        <v>9.2265865095937344E-2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57" t="s">
        <v>106</v>
      </c>
      <c r="B75" s="58" t="s">
        <v>107</v>
      </c>
      <c r="C75" s="25">
        <f>[1]Расшир!E885</f>
        <v>96105.351999999984</v>
      </c>
      <c r="D75" s="25">
        <f>[1]Расшир!F885</f>
        <v>2825.1156999999998</v>
      </c>
      <c r="E75" s="27">
        <f t="shared" si="0"/>
        <v>2.9396028849673225E-2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26.25" hidden="1" customHeight="1" x14ac:dyDescent="0.25">
      <c r="A76" s="66" t="s">
        <v>108</v>
      </c>
      <c r="B76" s="69" t="s">
        <v>109</v>
      </c>
      <c r="C76" s="55">
        <f>[1]Расшир!E896</f>
        <v>0</v>
      </c>
      <c r="D76" s="55">
        <f>[1]Расшир!F896</f>
        <v>0</v>
      </c>
      <c r="E76" s="67" t="e">
        <f t="shared" si="0"/>
        <v>#DIV/0!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18" hidden="1" customHeight="1" x14ac:dyDescent="0.25">
      <c r="A77" s="60" t="s">
        <v>110</v>
      </c>
      <c r="B77" s="61" t="s">
        <v>111</v>
      </c>
      <c r="C77" s="25">
        <f>[1]Расшир!E917</f>
        <v>0</v>
      </c>
      <c r="D77" s="25">
        <f>[1]Расшир!F917</f>
        <v>0</v>
      </c>
      <c r="E77" s="27" t="e">
        <f t="shared" si="0"/>
        <v>#DIV/0!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15.75" x14ac:dyDescent="0.25">
      <c r="A78" s="66" t="s">
        <v>112</v>
      </c>
      <c r="B78" s="54" t="s">
        <v>113</v>
      </c>
      <c r="C78" s="55">
        <f>[1]Расшир!E1017</f>
        <v>2068906.49</v>
      </c>
      <c r="D78" s="55">
        <f>[1]Расшир!F1017</f>
        <v>89957.40496</v>
      </c>
      <c r="E78" s="56">
        <f t="shared" si="0"/>
        <v>4.3480652893113599E-2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57" t="s">
        <v>114</v>
      </c>
      <c r="B79" s="58" t="s">
        <v>115</v>
      </c>
      <c r="C79" s="25">
        <f>[1]Расшир!E1062</f>
        <v>28660.76</v>
      </c>
      <c r="D79" s="25">
        <f>[1]Расшир!F1062</f>
        <v>35.200949999999999</v>
      </c>
      <c r="E79" s="27">
        <f t="shared" si="0"/>
        <v>1.2281931811996612E-3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7" t="s">
        <v>116</v>
      </c>
      <c r="B80" s="58" t="s">
        <v>117</v>
      </c>
      <c r="C80" s="25">
        <f>[1]Расшир!E1066</f>
        <v>728418.34</v>
      </c>
      <c r="D80" s="25">
        <f>[1]Расшир!F1066-0.01</f>
        <v>43605.885320000001</v>
      </c>
      <c r="E80" s="27">
        <f t="shared" si="0"/>
        <v>5.9863793819359357E-2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118</v>
      </c>
      <c r="B81" s="58" t="s">
        <v>119</v>
      </c>
      <c r="C81" s="25">
        <f>[1]Расшир!E1070</f>
        <v>684596.03999999992</v>
      </c>
      <c r="D81" s="25">
        <f>[1]Расшир!F1070</f>
        <v>30928.999299999999</v>
      </c>
      <c r="E81" s="27">
        <f t="shared" si="0"/>
        <v>4.5178466559637129E-2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120</v>
      </c>
      <c r="B82" s="58" t="s">
        <v>121</v>
      </c>
      <c r="C82" s="25">
        <f>[1]Расшир!E1084</f>
        <v>130123.5</v>
      </c>
      <c r="D82" s="25">
        <f>[1]Расшир!F1084</f>
        <v>0</v>
      </c>
      <c r="E82" s="27">
        <f>D82/C82</f>
        <v>0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122</v>
      </c>
      <c r="B83" s="58" t="s">
        <v>123</v>
      </c>
      <c r="C83" s="25">
        <f>[1]Расшир!E1088</f>
        <v>497107.85000000003</v>
      </c>
      <c r="D83" s="25">
        <f>[1]Расшир!F1088</f>
        <v>15387.30939</v>
      </c>
      <c r="E83" s="27">
        <f t="shared" si="0"/>
        <v>3.0953664059016568E-2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6" t="s">
        <v>124</v>
      </c>
      <c r="B84" s="54" t="s">
        <v>125</v>
      </c>
      <c r="C84" s="55">
        <f>[1]Расшир!E1100</f>
        <v>1129242.7381000002</v>
      </c>
      <c r="D84" s="55">
        <f>[1]Расшир!F1100+0.01</f>
        <v>69855.084629999998</v>
      </c>
      <c r="E84" s="56">
        <f t="shared" si="0"/>
        <v>6.1860114104018239E-2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126</v>
      </c>
      <c r="B85" s="58" t="s">
        <v>127</v>
      </c>
      <c r="C85" s="25">
        <f>[1]Расшир!E1148</f>
        <v>660567.62639999995</v>
      </c>
      <c r="D85" s="25">
        <f>[1]Расшир!F1148</f>
        <v>48753.719349999999</v>
      </c>
      <c r="E85" s="27">
        <f t="shared" si="0"/>
        <v>7.3805795805799421E-2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7" t="s">
        <v>128</v>
      </c>
      <c r="B86" s="58" t="s">
        <v>129</v>
      </c>
      <c r="C86" s="25">
        <f>[1]Расшир!E1153</f>
        <v>340607.18169999996</v>
      </c>
      <c r="D86" s="25">
        <f>[1]Расшир!F1153</f>
        <v>16150.646990000001</v>
      </c>
      <c r="E86" s="27">
        <f t="shared" si="0"/>
        <v>4.7417223880573282E-2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130</v>
      </c>
      <c r="B87" s="58" t="s">
        <v>131</v>
      </c>
      <c r="C87" s="25">
        <f>[1]Расшир!E1161</f>
        <v>128067.93</v>
      </c>
      <c r="D87" s="25">
        <f>[1]Расшир!F1161</f>
        <v>4950.7082900000005</v>
      </c>
      <c r="E87" s="27">
        <f t="shared" si="0"/>
        <v>3.8656893181610731E-2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33.6" customHeight="1" x14ac:dyDescent="0.25">
      <c r="A88" s="66" t="s">
        <v>132</v>
      </c>
      <c r="B88" s="59" t="s">
        <v>133</v>
      </c>
      <c r="C88" s="55">
        <f>[1]Расшир!E1174</f>
        <v>1395452.09357</v>
      </c>
      <c r="D88" s="55">
        <f>[1]Расшир!F1174</f>
        <v>87765.087650000001</v>
      </c>
      <c r="E88" s="56">
        <f t="shared" si="0"/>
        <v>6.2893658660448631E-2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32.25" customHeight="1" x14ac:dyDescent="0.25">
      <c r="A89" s="57" t="s">
        <v>134</v>
      </c>
      <c r="B89" s="58" t="s">
        <v>135</v>
      </c>
      <c r="C89" s="25">
        <f>[1]Расшир!E1177</f>
        <v>1395452.09357</v>
      </c>
      <c r="D89" s="25">
        <f>[1]Расшир!F1177</f>
        <v>87765.087650000001</v>
      </c>
      <c r="E89" s="27">
        <f t="shared" si="0"/>
        <v>6.2893658660448631E-2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s="44" customFormat="1" ht="21" customHeight="1" x14ac:dyDescent="0.3">
      <c r="A90" s="40"/>
      <c r="B90" s="70" t="s">
        <v>136</v>
      </c>
      <c r="C90" s="71">
        <f>[1]Расшир!E1181</f>
        <v>28840485.610099997</v>
      </c>
      <c r="D90" s="71">
        <f>[1]Расшир!F1181</f>
        <v>997102.2927600001</v>
      </c>
      <c r="E90" s="72">
        <f t="shared" si="0"/>
        <v>3.457300637166847E-2</v>
      </c>
      <c r="F90" s="42"/>
      <c r="G90" s="43"/>
      <c r="H90" s="43"/>
      <c r="I90" s="43"/>
      <c r="J90" s="43"/>
      <c r="K90" s="43"/>
      <c r="L90" s="43"/>
      <c r="M90" s="43"/>
      <c r="N90" s="43"/>
    </row>
    <row r="91" spans="1:14" ht="15.75" x14ac:dyDescent="0.25">
      <c r="A91" s="12"/>
      <c r="B91" s="24"/>
      <c r="C91" s="73"/>
      <c r="D91" s="73"/>
      <c r="E91" s="19"/>
      <c r="F91" s="8"/>
      <c r="G91" s="8"/>
      <c r="H91" s="8"/>
      <c r="I91" s="8"/>
      <c r="J91" s="8"/>
      <c r="K91" s="8"/>
      <c r="L91" s="8"/>
      <c r="M91" s="8"/>
      <c r="N91" s="8"/>
    </row>
    <row r="92" spans="1:14" ht="31.5" x14ac:dyDescent="0.25">
      <c r="A92" s="12"/>
      <c r="B92" s="33" t="s">
        <v>137</v>
      </c>
      <c r="C92" s="18">
        <f>C37-C90</f>
        <v>-22110.890099998564</v>
      </c>
      <c r="D92" s="18">
        <f>D37-D90</f>
        <v>923295.58419999992</v>
      </c>
      <c r="E92" s="19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hidden="1" x14ac:dyDescent="0.25">
      <c r="A93" s="12"/>
      <c r="B93" s="24"/>
      <c r="C93" s="73"/>
      <c r="D93" s="73"/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33" t="s">
        <v>138</v>
      </c>
      <c r="C94" s="18">
        <f>C95+C96</f>
        <v>0</v>
      </c>
      <c r="D94" s="18">
        <f>D95+D96</f>
        <v>0</v>
      </c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 t="s">
        <v>139</v>
      </c>
      <c r="C95" s="73">
        <f>[1]Расшир!E1187</f>
        <v>0</v>
      </c>
      <c r="D95" s="73">
        <f>[1]Расшир!F1187</f>
        <v>0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140</v>
      </c>
      <c r="C96" s="73">
        <f>[1]Расшир!E1188</f>
        <v>0</v>
      </c>
      <c r="D96" s="73">
        <f>[1]Расшир!F1188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A97" s="12"/>
      <c r="B97" s="24"/>
      <c r="C97" s="73"/>
      <c r="D97" s="73"/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47.25" x14ac:dyDescent="0.25">
      <c r="A98" s="12"/>
      <c r="B98" s="33" t="s">
        <v>141</v>
      </c>
      <c r="C98" s="18">
        <f>C99+C100</f>
        <v>-740027</v>
      </c>
      <c r="D98" s="18">
        <f>D99+D100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31.5" x14ac:dyDescent="0.25">
      <c r="A99" s="12"/>
      <c r="B99" s="31" t="s">
        <v>142</v>
      </c>
      <c r="C99" s="73">
        <f>[1]Расшир!E1191</f>
        <v>1201752</v>
      </c>
      <c r="D99" s="73">
        <f>[1]Расшир!F1191</f>
        <v>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1" t="s">
        <v>143</v>
      </c>
      <c r="C100" s="73">
        <f>[1]Расшир!E1192</f>
        <v>-1941779</v>
      </c>
      <c r="D100" s="73">
        <f>[1]Расшир!F1192</f>
        <v>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x14ac:dyDescent="0.25">
      <c r="A101" s="12"/>
      <c r="B101" s="24"/>
      <c r="C101" s="73"/>
      <c r="D101" s="73"/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33" t="s">
        <v>144</v>
      </c>
      <c r="C102" s="18">
        <f>C103+C104</f>
        <v>740027</v>
      </c>
      <c r="D102" s="18">
        <f>[1]Расшир!F1194</f>
        <v>-180000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 t="s">
        <v>145</v>
      </c>
      <c r="C103" s="73">
        <f>[1]Расшир!E1195</f>
        <v>12384039</v>
      </c>
      <c r="D103" s="73">
        <f>[1]Расшир!F1195</f>
        <v>0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1" t="s">
        <v>146</v>
      </c>
      <c r="C104" s="73">
        <f>[1]Расшир!E1196</f>
        <v>-11644012</v>
      </c>
      <c r="D104" s="73">
        <f>[1]Расшир!F1196</f>
        <v>-180000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1"/>
      <c r="C105" s="73"/>
      <c r="D105" s="73"/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3" t="s">
        <v>147</v>
      </c>
      <c r="C106" s="18">
        <f>C107+C108</f>
        <v>22110.890100002289</v>
      </c>
      <c r="D106" s="18">
        <f>D107+D108</f>
        <v>-743295.58420000016</v>
      </c>
      <c r="E106" s="19"/>
      <c r="F106" s="74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24" t="s">
        <v>148</v>
      </c>
      <c r="C107" s="73">
        <f>[1]Расшир!E1206</f>
        <v>-42404165.719999999</v>
      </c>
      <c r="D107" s="73">
        <f>[1]Расшир!F1206</f>
        <v>-1922195.9624000001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149</v>
      </c>
      <c r="C108" s="73">
        <f>[1]Расшир!E1207</f>
        <v>42426276.610100001</v>
      </c>
      <c r="D108" s="73">
        <f>[1]Расшир!F1207</f>
        <v>1178900.3781999999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31"/>
      <c r="C109" s="73"/>
      <c r="D109" s="73"/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31.5" hidden="1" x14ac:dyDescent="0.25">
      <c r="A110" s="12"/>
      <c r="B110" s="33" t="s">
        <v>150</v>
      </c>
      <c r="C110" s="18">
        <f>[1]Расшир!E1197</f>
        <v>0</v>
      </c>
      <c r="D110" s="18">
        <f>D113+D115</f>
        <v>0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49.5" hidden="1" customHeight="1" x14ac:dyDescent="0.25">
      <c r="A111" s="12"/>
      <c r="B111" s="75" t="s">
        <v>151</v>
      </c>
      <c r="C111" s="76">
        <f>[1]Расшир!E1198</f>
        <v>0</v>
      </c>
      <c r="D111" s="77">
        <f>D112</f>
        <v>0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7.25" hidden="1" x14ac:dyDescent="0.25">
      <c r="A112" s="12"/>
      <c r="B112" s="78" t="s">
        <v>152</v>
      </c>
      <c r="C112" s="25">
        <f>[1]Расшир!E1199</f>
        <v>0</v>
      </c>
      <c r="D112" s="73">
        <f>[1]Расшир!F1199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79" t="s">
        <v>153</v>
      </c>
      <c r="C113" s="80">
        <f>[1]Расшир!E1202</f>
        <v>0</v>
      </c>
      <c r="D113" s="81">
        <f>[1]Расшир!F1202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78"/>
      <c r="C114" s="73"/>
      <c r="D114" s="73"/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9.45" hidden="1" customHeight="1" x14ac:dyDescent="0.25">
      <c r="A115" s="12"/>
      <c r="B115" s="82" t="s">
        <v>154</v>
      </c>
      <c r="C115" s="77">
        <f>C116</f>
        <v>0</v>
      </c>
      <c r="D115" s="77">
        <f>D116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30" hidden="1" x14ac:dyDescent="0.25">
      <c r="A116" s="12"/>
      <c r="B116" s="83" t="s">
        <v>155</v>
      </c>
      <c r="C116" s="84">
        <f>[1]Расшир!E1201</f>
        <v>0</v>
      </c>
      <c r="D116" s="85">
        <f>[1]Расшир!F1201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24"/>
      <c r="C117" s="73"/>
      <c r="D117" s="73"/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3"/>
      <c r="D118" s="73"/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2.25" customHeight="1" x14ac:dyDescent="0.25">
      <c r="A119" s="12"/>
      <c r="B119" s="33" t="s">
        <v>156</v>
      </c>
      <c r="C119" s="18">
        <f>C94+C98+C102+C106+C110</f>
        <v>22110.890100002289</v>
      </c>
      <c r="D119" s="18">
        <f>D94+D98+D102+D106+D110</f>
        <v>-923295.58420000016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" hidden="1" customHeight="1" x14ac:dyDescent="0.25">
      <c r="B120" s="86"/>
      <c r="C120" s="87"/>
      <c r="D120" s="87"/>
      <c r="E120" s="8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8.75" hidden="1" x14ac:dyDescent="0.25">
      <c r="A121" s="89" t="s">
        <v>157</v>
      </c>
      <c r="B121" s="90"/>
      <c r="C121" s="91"/>
      <c r="D121" s="91" t="s">
        <v>158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0.5" hidden="1" customHeight="1" x14ac:dyDescent="0.25">
      <c r="A122" s="89"/>
      <c r="B122" s="90"/>
      <c r="C122" s="92"/>
      <c r="D122" s="93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23.25" hidden="1" customHeight="1" x14ac:dyDescent="0.25">
      <c r="A123" s="94" t="s">
        <v>159</v>
      </c>
      <c r="B123" s="90"/>
      <c r="C123" s="92"/>
      <c r="D123" s="93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9" hidden="1" customHeight="1" x14ac:dyDescent="0.25">
      <c r="A124" s="95" t="s">
        <v>160</v>
      </c>
      <c r="B124" s="90"/>
      <c r="C124" s="92"/>
      <c r="D124" s="93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 hidden="1" customHeight="1" x14ac:dyDescent="0.25">
      <c r="A125" s="96" t="s">
        <v>161</v>
      </c>
      <c r="B125" s="90"/>
      <c r="C125" s="92"/>
      <c r="D125" s="93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405" spans="6:6" x14ac:dyDescent="0.2">
      <c r="F405" s="97"/>
    </row>
    <row r="490" spans="1:4" s="5" customFormat="1" ht="18.75" x14ac:dyDescent="0.3">
      <c r="A490" s="1"/>
      <c r="B490" s="2"/>
      <c r="C490" s="3"/>
      <c r="D490" s="98"/>
    </row>
    <row r="491" spans="1:4" s="5" customFormat="1" ht="18.75" x14ac:dyDescent="0.3">
      <c r="A491" s="1"/>
      <c r="B491" s="2"/>
      <c r="C491" s="3"/>
      <c r="D491" s="98"/>
    </row>
    <row r="494" spans="1:4" s="5" customFormat="1" x14ac:dyDescent="0.2">
      <c r="A494" s="1"/>
      <c r="B494" s="2"/>
      <c r="C494" s="3"/>
      <c r="D494" s="99"/>
    </row>
  </sheetData>
  <pageMargins left="0.15748031496062992" right="0.15748031496062992" top="0.15748031496062992" bottom="0.23622047244094491" header="0.15748031496062992" footer="0.19685039370078741"/>
  <pageSetup paperSize="9" scale="85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A63C46-967C-46C6-B18A-B8C75574DD2D}"/>
</file>

<file path=customXml/itemProps2.xml><?xml version="1.0" encoding="utf-8"?>
<ds:datastoreItem xmlns:ds="http://schemas.openxmlformats.org/officeDocument/2006/customXml" ds:itemID="{5B1DB64E-C6D3-421E-B18A-934C15D7615F}"/>
</file>

<file path=customXml/itemProps3.xml><?xml version="1.0" encoding="utf-8"?>
<ds:datastoreItem xmlns:ds="http://schemas.openxmlformats.org/officeDocument/2006/customXml" ds:itemID="{4FED7BFB-AC65-43A0-ACEA-685C4FCAB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2018-02-16T05:33:19Z</cp:lastPrinted>
  <dcterms:created xsi:type="dcterms:W3CDTF">2018-02-16T05:32:24Z</dcterms:created>
  <dcterms:modified xsi:type="dcterms:W3CDTF">2018-02-19T03:20:27Z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