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8730"/>
  </bookViews>
  <sheets>
    <sheet name="на 01.11.2017" sheetId="1" r:id="rId1"/>
  </sheets>
  <externalReferences>
    <externalReference r:id="rId2"/>
  </externalReferences>
  <definedNames>
    <definedName name="Z_3A62FDFE_B33F_4285_AF26_B946B57D89E5_.wvu.Rows" localSheetId="0" hidden="1">'на 01.11.2017'!$29:$29,'на 01.11.2017'!$38:$38,'на 01.11.2017'!$76:$77,'на 01.11.2017'!$93:$96,'на 01.11.2017'!$113:$113,'на 01.11.2017'!$117:$117,'на 01.11.2017'!#REF!</definedName>
    <definedName name="Z_5F4BDBB1_E645_4516_8FC8_7D1E2AFE448F_.wvu.Rows" localSheetId="0" hidden="1">'на 01.11.2017'!$29:$29,'на 01.11.2017'!$38:$38,'на 01.11.2017'!$61:$61,'на 01.11.2017'!$76:$77,'на 01.11.2017'!$93:$96,'на 01.11.2017'!$113:$113,'на 01.11.2017'!$117:$117</definedName>
    <definedName name="Z_791A6B44_A126_477F_8F66_87C81269CCAF_.wvu.Rows" localSheetId="0" hidden="1">'на 01.11.2017'!#REF!,'на 01.11.2017'!$111:$112,'на 01.11.2017'!$118:$118</definedName>
    <definedName name="Z_AFEF4DE1_67D6_48C6_A8C8_B9E9198BBD0E_.wvu.Rows" localSheetId="0" hidden="1">'на 01.11.2017'!#REF!,'на 01.11.2017'!$118:$118</definedName>
    <definedName name="Z_CAE69FAB_AFBE_4188_8F32_69E048226F14_.wvu.Rows" localSheetId="0" hidden="1">'на 01.11.2017'!$29:$29,'на 01.11.2017'!$38:$38,'на 01.11.2017'!$76:$77,'на 01.11.2017'!$93:$96,'на 01.11.2017'!$113:$113,'на 01.11.2017'!$117:$117,'на 01.11.2017'!#REF!</definedName>
    <definedName name="Z_D2DF83CF_573E_4A86_A4BE_5A992E023C65_.wvu.Rows" localSheetId="0" hidden="1">'на 01.11.2017'!#REF!,'на 01.11.2017'!$111:$112,'на 01.11.2017'!$118:$118</definedName>
    <definedName name="Z_E2CE03E0_A708_4616_8DFD_0910D1C70A9E_.wvu.Rows" localSheetId="0" hidden="1">'на 01.11.2017'!#REF!,'на 01.11.2017'!$111:$112,'на 01.11.2017'!$118:$118</definedName>
    <definedName name="Z_E6F394BB_DB4B_47AB_A066_DC195B03AE3E_.wvu.Rows" localSheetId="0" hidden="1">'на 01.11.2017'!$29:$29,'на 01.11.2017'!$32:$32,'на 01.11.2017'!$38:$38,'на 01.11.2017'!$46:$46,'на 01.11.2017'!$61:$61,'на 01.11.2017'!$65:$65,'на 01.11.2017'!$76:$77,'на 01.11.2017'!$93:$96,'на 01.11.2017'!$110:$118,'на 01.11.2017'!#REF!</definedName>
    <definedName name="Z_E8991B2E_0E9F_48F3_A4D6_3B340ABE8C8E_.wvu.Rows" localSheetId="0" hidden="1">'на 01.11.2017'!$38:$39,'на 01.11.2017'!$118:$118</definedName>
    <definedName name="Z_F59D258D_974D_4B2B_B7CC_86B99245EC3C_.wvu.PrintArea" localSheetId="0" hidden="1">'на 01.11.2017'!$A$1:$E$119</definedName>
    <definedName name="Z_F59D258D_974D_4B2B_B7CC_86B99245EC3C_.wvu.Rows" localSheetId="0" hidden="1">'на 01.11.2017'!$29:$29,'на 01.11.2017'!$32:$32,'на 01.11.2017'!$38:$39,'на 01.11.2017'!$46:$46,'на 01.11.2017'!$61:$61,'на 01.11.2017'!$65:$65,'на 01.11.2017'!$76:$77,'на 01.11.2017'!$93:$96,'на 01.11.2017'!$113:$113,'на 01.11.2017'!$117:$117,'на 01.11.2017'!#REF!</definedName>
    <definedName name="Z_F8542D9D_A523_4F6F_8CFE_9BA4BA3D5B88_.wvu.Rows" localSheetId="0" hidden="1">'на 01.11.2017'!$38:$38,'на 01.11.2017'!$93:$96,'на 01.11.2017'!$111:$113,'на 01.11.2017'!$117:$117</definedName>
    <definedName name="Z_FAFBB87E_73E9_461E_A4E8_A0EB3259EED0_.wvu.PrintArea" localSheetId="0" hidden="1">'на 01.11.2017'!$A$1:$E$119</definedName>
    <definedName name="Z_FAFBB87E_73E9_461E_A4E8_A0EB3259EED0_.wvu.Rows" localSheetId="0" hidden="1">'на 01.11.2017'!$30:$30,'на 01.11.2017'!$38:$38,'на 01.11.2017'!$93:$96,'на 01.11.2017'!$111:$113,'на 01.11.2017'!$117:$117</definedName>
  </definedNames>
  <calcPr calcId="145621"/>
</workbook>
</file>

<file path=xl/calcChain.xml><?xml version="1.0" encoding="utf-8"?>
<calcChain xmlns="http://schemas.openxmlformats.org/spreadsheetml/2006/main">
  <c r="D116" i="1" l="1"/>
  <c r="C116" i="1"/>
  <c r="D115" i="1"/>
  <c r="C115" i="1"/>
  <c r="D113" i="1"/>
  <c r="C113" i="1"/>
  <c r="D112" i="1"/>
  <c r="C112" i="1"/>
  <c r="D111" i="1"/>
  <c r="C111" i="1"/>
  <c r="D110" i="1"/>
  <c r="C110" i="1"/>
  <c r="D108" i="1"/>
  <c r="C108" i="1"/>
  <c r="D107" i="1"/>
  <c r="C107" i="1"/>
  <c r="D106" i="1"/>
  <c r="C106" i="1"/>
  <c r="D104" i="1"/>
  <c r="C104" i="1"/>
  <c r="D103" i="1"/>
  <c r="C103" i="1"/>
  <c r="D102" i="1"/>
  <c r="C102" i="1"/>
  <c r="D100" i="1"/>
  <c r="C100" i="1"/>
  <c r="D99" i="1"/>
  <c r="C99" i="1"/>
  <c r="D98" i="1"/>
  <c r="C98" i="1"/>
  <c r="D96" i="1"/>
  <c r="C96" i="1"/>
  <c r="D95" i="1"/>
  <c r="C95" i="1"/>
  <c r="D94" i="1"/>
  <c r="D119" i="1" s="1"/>
  <c r="C94" i="1"/>
  <c r="C119" i="1" s="1"/>
  <c r="D90" i="1"/>
  <c r="C90" i="1"/>
  <c r="D89" i="1"/>
  <c r="E89" i="1" s="1"/>
  <c r="C89" i="1"/>
  <c r="D88" i="1"/>
  <c r="E88" i="1" s="1"/>
  <c r="C88" i="1"/>
  <c r="D87" i="1"/>
  <c r="E87" i="1" s="1"/>
  <c r="C87" i="1"/>
  <c r="D86" i="1"/>
  <c r="E86" i="1" s="1"/>
  <c r="C86" i="1"/>
  <c r="D85" i="1"/>
  <c r="E85" i="1" s="1"/>
  <c r="C85" i="1"/>
  <c r="D84" i="1"/>
  <c r="E84" i="1" s="1"/>
  <c r="C84" i="1"/>
  <c r="D83" i="1"/>
  <c r="E83" i="1" s="1"/>
  <c r="C83" i="1"/>
  <c r="D82" i="1"/>
  <c r="E82" i="1" s="1"/>
  <c r="C82" i="1"/>
  <c r="D81" i="1"/>
  <c r="E81" i="1" s="1"/>
  <c r="C81" i="1"/>
  <c r="D80" i="1"/>
  <c r="E80" i="1" s="1"/>
  <c r="C80" i="1"/>
  <c r="D79" i="1"/>
  <c r="E79" i="1" s="1"/>
  <c r="C79" i="1"/>
  <c r="D78" i="1"/>
  <c r="E78" i="1" s="1"/>
  <c r="C78" i="1"/>
  <c r="D77" i="1"/>
  <c r="E77" i="1" s="1"/>
  <c r="C77" i="1"/>
  <c r="D76" i="1"/>
  <c r="E76" i="1" s="1"/>
  <c r="C76" i="1"/>
  <c r="D75" i="1"/>
  <c r="E75" i="1" s="1"/>
  <c r="C75" i="1"/>
  <c r="D74" i="1"/>
  <c r="E74" i="1" s="1"/>
  <c r="C74" i="1"/>
  <c r="D73" i="1"/>
  <c r="E73" i="1" s="1"/>
  <c r="C73" i="1"/>
  <c r="D72" i="1"/>
  <c r="E72" i="1" s="1"/>
  <c r="C72" i="1"/>
  <c r="D71" i="1"/>
  <c r="E71" i="1" s="1"/>
  <c r="C71" i="1"/>
  <c r="D70" i="1"/>
  <c r="E70" i="1" s="1"/>
  <c r="C70" i="1"/>
  <c r="D69" i="1"/>
  <c r="E69" i="1" s="1"/>
  <c r="C69" i="1"/>
  <c r="D68" i="1"/>
  <c r="E68" i="1" s="1"/>
  <c r="C68" i="1"/>
  <c r="D67" i="1"/>
  <c r="E67" i="1" s="1"/>
  <c r="C67" i="1"/>
  <c r="D66" i="1"/>
  <c r="E66" i="1" s="1"/>
  <c r="C66" i="1"/>
  <c r="D65" i="1"/>
  <c r="C65" i="1"/>
  <c r="D64" i="1"/>
  <c r="E64" i="1" s="1"/>
  <c r="C64" i="1"/>
  <c r="D63" i="1"/>
  <c r="E63" i="1" s="1"/>
  <c r="C63" i="1"/>
  <c r="D62" i="1"/>
  <c r="E62" i="1" s="1"/>
  <c r="C62" i="1"/>
  <c r="D61" i="1"/>
  <c r="C61" i="1"/>
  <c r="D60" i="1"/>
  <c r="E60" i="1" s="1"/>
  <c r="C60" i="1"/>
  <c r="D59" i="1"/>
  <c r="E59" i="1" s="1"/>
  <c r="C59" i="1"/>
  <c r="D58" i="1"/>
  <c r="E58" i="1" s="1"/>
  <c r="C58" i="1"/>
  <c r="D57" i="1"/>
  <c r="E57" i="1" s="1"/>
  <c r="C57" i="1"/>
  <c r="D56" i="1"/>
  <c r="E56" i="1" s="1"/>
  <c r="C56" i="1"/>
  <c r="D55" i="1"/>
  <c r="E55" i="1" s="1"/>
  <c r="C55" i="1"/>
  <c r="D54" i="1"/>
  <c r="E54" i="1" s="1"/>
  <c r="C54" i="1"/>
  <c r="D53" i="1"/>
  <c r="E53" i="1" s="1"/>
  <c r="C53" i="1"/>
  <c r="D52" i="1"/>
  <c r="E52" i="1" s="1"/>
  <c r="C52" i="1"/>
  <c r="D51" i="1"/>
  <c r="E51" i="1" s="1"/>
  <c r="C51" i="1"/>
  <c r="D50" i="1"/>
  <c r="E50" i="1" s="1"/>
  <c r="C50" i="1"/>
  <c r="D49" i="1"/>
  <c r="C49" i="1"/>
  <c r="D48" i="1"/>
  <c r="E48" i="1" s="1"/>
  <c r="C48" i="1"/>
  <c r="D47" i="1"/>
  <c r="E47" i="1" s="1"/>
  <c r="C47" i="1"/>
  <c r="D46" i="1"/>
  <c r="C46" i="1"/>
  <c r="D45" i="1"/>
  <c r="E45" i="1" s="1"/>
  <c r="C45" i="1"/>
  <c r="D44" i="1"/>
  <c r="E44" i="1" s="1"/>
  <c r="C44" i="1"/>
  <c r="D43" i="1"/>
  <c r="E43" i="1" s="1"/>
  <c r="C43" i="1"/>
  <c r="D42" i="1"/>
  <c r="E42" i="1" s="1"/>
  <c r="C42" i="1"/>
  <c r="E38" i="1"/>
  <c r="D37" i="1"/>
  <c r="C37" i="1"/>
  <c r="C92" i="1" s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C11" i="1" s="1"/>
  <c r="D13" i="1"/>
  <c r="C13" i="1"/>
  <c r="D12" i="1"/>
  <c r="C12" i="1"/>
  <c r="D11" i="1"/>
  <c r="D10" i="1"/>
  <c r="C10" i="1"/>
  <c r="D9" i="1"/>
  <c r="C9" i="1"/>
  <c r="D8" i="1"/>
  <c r="C8" i="1"/>
  <c r="C7" i="1" s="1"/>
  <c r="D7" i="1"/>
  <c r="D6" i="1"/>
  <c r="C6" i="1" l="1"/>
  <c r="E6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3" i="1"/>
  <c r="E35" i="1"/>
  <c r="E36" i="1"/>
  <c r="D92" i="1"/>
  <c r="E90" i="1"/>
  <c r="E37" i="1"/>
</calcChain>
</file>

<file path=xl/sharedStrings.xml><?xml version="1.0" encoding="utf-8"?>
<sst xmlns="http://schemas.openxmlformats.org/spreadsheetml/2006/main" count="157" uniqueCount="157">
  <si>
    <t xml:space="preserve">                           Сведения об исполнении бюджета г. Красноярска на 01. 11. 2017 г.</t>
  </si>
  <si>
    <t>тыс. руб.</t>
  </si>
  <si>
    <t>Наименование показателей</t>
  </si>
  <si>
    <t>Бюджет города   на 2017 год с учетом изменений</t>
  </si>
  <si>
    <t>Исполненона 01.11.2017г.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</si>
  <si>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</si>
  <si>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</si>
  <si>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</si>
  <si>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</si>
  <si>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</si>
  <si>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</si>
  <si>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</si>
  <si>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</si>
  <si>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</si>
  <si>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</si>
  <si>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</si>
  <si>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</si>
  <si>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</si>
  <si>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</si>
  <si>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</si>
  <si>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</si>
  <si>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</si>
  <si>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</si>
  <si>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</si>
  <si>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</si>
  <si>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</si>
  <si>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</si>
  <si>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</si>
  <si>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</si>
  <si>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</si>
  <si>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</si>
  <si>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</si>
  <si>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</si>
  <si>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</si>
  <si>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</si>
  <si>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-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</si>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</sst>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4" fontId="8" fillId="0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7/&#1061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"/>
      <sheetName val="горнов"/>
      <sheetName val="Скоку (расш вариант)"/>
      <sheetName val="Лист1"/>
      <sheetName val="Лист2"/>
      <sheetName val="Лист3"/>
    </sheetNames>
    <sheetDataSet>
      <sheetData sheetId="0">
        <row r="9">
          <cell r="E9">
            <v>851213.09</v>
          </cell>
          <cell r="F9">
            <v>709356.83773999999</v>
          </cell>
        </row>
        <row r="13">
          <cell r="E13">
            <v>7267760.3300000001</v>
          </cell>
          <cell r="F13">
            <v>5446026.4700599993</v>
          </cell>
        </row>
        <row r="32">
          <cell r="E32">
            <v>985352.02</v>
          </cell>
          <cell r="F32">
            <v>912364.35805000004</v>
          </cell>
        </row>
        <row r="35">
          <cell r="E35">
            <v>1113.4100000000001</v>
          </cell>
          <cell r="F35">
            <v>1129.79492</v>
          </cell>
        </row>
        <row r="41">
          <cell r="E41">
            <v>330892.03000000003</v>
          </cell>
          <cell r="F41">
            <v>154453.7622</v>
          </cell>
        </row>
        <row r="42">
          <cell r="E42">
            <v>937752.69</v>
          </cell>
          <cell r="F42">
            <v>781552.05208000005</v>
          </cell>
        </row>
        <row r="51">
          <cell r="E51">
            <v>258832.82</v>
          </cell>
          <cell r="F51">
            <v>201611.79493999999</v>
          </cell>
        </row>
        <row r="59">
          <cell r="E59">
            <v>121.4</v>
          </cell>
          <cell r="F59">
            <v>12.221289999999998</v>
          </cell>
        </row>
        <row r="76">
          <cell r="E76">
            <v>1918347.9600000002</v>
          </cell>
          <cell r="F76">
            <v>1139684.07385</v>
          </cell>
        </row>
        <row r="107">
          <cell r="E107">
            <v>77507.760000000009</v>
          </cell>
          <cell r="F107">
            <v>47290.005579999997</v>
          </cell>
        </row>
        <row r="115">
          <cell r="E115">
            <v>81648.42</v>
          </cell>
          <cell r="F115">
            <v>51490.256410000002</v>
          </cell>
        </row>
        <row r="129">
          <cell r="E129">
            <v>1254575.04</v>
          </cell>
          <cell r="F129">
            <v>755851.69729000004</v>
          </cell>
        </row>
        <row r="152">
          <cell r="E152">
            <v>362.57</v>
          </cell>
          <cell r="F152">
            <v>99.5</v>
          </cell>
        </row>
        <row r="157">
          <cell r="E157">
            <v>254603.90000000005</v>
          </cell>
          <cell r="F157">
            <v>209252.13387000005</v>
          </cell>
        </row>
        <row r="209">
          <cell r="E209">
            <v>36428.85</v>
          </cell>
          <cell r="F209">
            <v>29131.81309</v>
          </cell>
        </row>
        <row r="215">
          <cell r="E215">
            <v>15017223.62482</v>
          </cell>
          <cell r="F215">
            <v>11106741.715200001</v>
          </cell>
        </row>
        <row r="216">
          <cell r="E216">
            <v>15009707.27682</v>
          </cell>
          <cell r="F216">
            <v>11100895.100400001</v>
          </cell>
        </row>
        <row r="217">
          <cell r="E217">
            <v>98530.4</v>
          </cell>
          <cell r="F217">
            <v>98530.4</v>
          </cell>
        </row>
        <row r="221">
          <cell r="E221">
            <v>10231857.11482</v>
          </cell>
          <cell r="F221">
            <v>8207949.8994200006</v>
          </cell>
        </row>
        <row r="270">
          <cell r="E270">
            <v>0</v>
          </cell>
          <cell r="F270">
            <v>0</v>
          </cell>
        </row>
        <row r="280">
          <cell r="E280">
            <v>4679319.7619999992</v>
          </cell>
          <cell r="F280">
            <v>2794414.8009799998</v>
          </cell>
        </row>
        <row r="341">
          <cell r="E341">
            <v>0</v>
          </cell>
          <cell r="F341">
            <v>0</v>
          </cell>
        </row>
        <row r="344">
          <cell r="E344">
            <v>21274.53</v>
          </cell>
          <cell r="F344">
            <v>19349.225999999999</v>
          </cell>
        </row>
        <row r="346">
          <cell r="E346">
            <v>64193.03</v>
          </cell>
          <cell r="F346">
            <v>73084.064530000003</v>
          </cell>
        </row>
        <row r="352">
          <cell r="E352">
            <v>-77951.212</v>
          </cell>
          <cell r="F352">
            <v>-86586.675730000003</v>
          </cell>
        </row>
        <row r="373">
          <cell r="E373">
            <v>29791672.754820004</v>
          </cell>
          <cell r="F373">
            <v>21959014.578120001</v>
          </cell>
        </row>
        <row r="376">
          <cell r="E376">
            <v>3636337.9629300004</v>
          </cell>
          <cell r="F376">
            <v>2251919.3263300001</v>
          </cell>
        </row>
        <row r="413">
          <cell r="E413">
            <v>4348.07</v>
          </cell>
          <cell r="F413">
            <v>3605.52835</v>
          </cell>
        </row>
        <row r="417">
          <cell r="E417">
            <v>64484.619999999995</v>
          </cell>
          <cell r="F417">
            <v>39858.068079999997</v>
          </cell>
        </row>
        <row r="426">
          <cell r="E426">
            <v>832529.78370000003</v>
          </cell>
          <cell r="F426">
            <v>633864.68465999991</v>
          </cell>
        </row>
        <row r="438">
          <cell r="E438">
            <v>0</v>
          </cell>
          <cell r="F438">
            <v>0</v>
          </cell>
        </row>
        <row r="441">
          <cell r="E441">
            <v>181924.1</v>
          </cell>
          <cell r="F441">
            <v>124702.13135999998</v>
          </cell>
        </row>
        <row r="451">
          <cell r="E451">
            <v>7553.4229300000006</v>
          </cell>
          <cell r="F451">
            <v>6003.7905700000001</v>
          </cell>
        </row>
        <row r="458">
          <cell r="E458">
            <v>50587.450270000001</v>
          </cell>
          <cell r="F458">
            <v>0</v>
          </cell>
        </row>
        <row r="460">
          <cell r="E460">
            <v>2494910.5160300001</v>
          </cell>
          <cell r="F460">
            <v>1443885.1233100002</v>
          </cell>
        </row>
        <row r="486">
          <cell r="E486">
            <v>73758.891000000003</v>
          </cell>
          <cell r="F486">
            <v>61181.553710000007</v>
          </cell>
        </row>
        <row r="497">
          <cell r="E497">
            <v>73758.891000000003</v>
          </cell>
          <cell r="F497">
            <v>61181.55371</v>
          </cell>
        </row>
        <row r="505">
          <cell r="E505">
            <v>4514303.7235999992</v>
          </cell>
          <cell r="F505">
            <v>2599371.9221000001</v>
          </cell>
        </row>
        <row r="561">
          <cell r="E561">
            <v>531523.48869999999</v>
          </cell>
          <cell r="F561">
            <v>413829.58802999998</v>
          </cell>
        </row>
        <row r="571">
          <cell r="E571">
            <v>3889326.5292499997</v>
          </cell>
          <cell r="F571">
            <v>2118333.3124899999</v>
          </cell>
        </row>
        <row r="580">
          <cell r="E580">
            <v>93453.705649999989</v>
          </cell>
          <cell r="F580">
            <v>67209.021580000001</v>
          </cell>
        </row>
        <row r="594">
          <cell r="E594">
            <v>2897493.2090600003</v>
          </cell>
          <cell r="F594">
            <v>1603670.6386699998</v>
          </cell>
        </row>
        <row r="639">
          <cell r="E639">
            <v>844543.64483999996</v>
          </cell>
          <cell r="F639">
            <v>574610.10817000002</v>
          </cell>
        </row>
        <row r="649">
          <cell r="E649">
            <v>391649.12458</v>
          </cell>
          <cell r="F649">
            <v>181553.76835999999</v>
          </cell>
        </row>
        <row r="656">
          <cell r="E656">
            <v>1068397.2244499999</v>
          </cell>
          <cell r="F656">
            <v>544463.59363000002</v>
          </cell>
        </row>
        <row r="664">
          <cell r="E664">
            <v>0</v>
          </cell>
          <cell r="F664">
            <v>0</v>
          </cell>
        </row>
        <row r="667">
          <cell r="E667">
            <v>592903.21519000002</v>
          </cell>
          <cell r="F667">
            <v>303043.16851000005</v>
          </cell>
        </row>
        <row r="688">
          <cell r="E688">
            <v>3792.3812699999999</v>
          </cell>
          <cell r="F688">
            <v>3612.49379</v>
          </cell>
        </row>
        <row r="697">
          <cell r="E697">
            <v>3693.7</v>
          </cell>
          <cell r="F697">
            <v>3513.8125199999999</v>
          </cell>
        </row>
        <row r="700">
          <cell r="E700">
            <v>0</v>
          </cell>
          <cell r="F700">
            <v>0</v>
          </cell>
        </row>
        <row r="702">
          <cell r="E702">
            <v>14561592.907910001</v>
          </cell>
          <cell r="F702">
            <v>11026712.749439999</v>
          </cell>
        </row>
        <row r="743">
          <cell r="E743">
            <v>5041976.2308599995</v>
          </cell>
          <cell r="F743">
            <v>3838147.0928500001</v>
          </cell>
        </row>
        <row r="757">
          <cell r="E757">
            <v>7288290.8320699995</v>
          </cell>
          <cell r="F757">
            <v>5449274.6658199998</v>
          </cell>
        </row>
        <row r="769">
          <cell r="E769">
            <v>1156942.3007200002</v>
          </cell>
          <cell r="F769">
            <v>869402.82496999996</v>
          </cell>
        </row>
        <row r="776">
          <cell r="E776">
            <v>570595.39332000003</v>
          </cell>
          <cell r="F776">
            <v>481221.37115000002</v>
          </cell>
        </row>
        <row r="797">
          <cell r="E797">
            <v>503788.15094000002</v>
          </cell>
          <cell r="F797">
            <v>388666.79464999994</v>
          </cell>
        </row>
        <row r="817">
          <cell r="E817">
            <v>809664.08216999995</v>
          </cell>
          <cell r="F817">
            <v>591935.27019000007</v>
          </cell>
        </row>
        <row r="857">
          <cell r="E857">
            <v>727877.66415000008</v>
          </cell>
          <cell r="F857">
            <v>535490.80119000003</v>
          </cell>
        </row>
        <row r="865">
          <cell r="E865">
            <v>21462.115000000002</v>
          </cell>
          <cell r="F865">
            <v>16598.744920000001</v>
          </cell>
        </row>
        <row r="869">
          <cell r="E869">
            <v>60324.303019999999</v>
          </cell>
          <cell r="F869">
            <v>39845.724080000007</v>
          </cell>
        </row>
        <row r="880">
          <cell r="E880">
            <v>0</v>
          </cell>
          <cell r="F880">
            <v>0</v>
          </cell>
        </row>
        <row r="901">
          <cell r="E901">
            <v>0</v>
          </cell>
          <cell r="F901">
            <v>0</v>
          </cell>
        </row>
        <row r="1001">
          <cell r="E1001">
            <v>1963040.6488900001</v>
          </cell>
          <cell r="F1001">
            <v>1390457.2349299998</v>
          </cell>
        </row>
        <row r="1046">
          <cell r="E1046">
            <v>27671.55</v>
          </cell>
          <cell r="F1046">
            <v>21263.29578</v>
          </cell>
        </row>
        <row r="1049">
          <cell r="E1049">
            <v>686356.42960000003</v>
          </cell>
          <cell r="F1049">
            <v>497058.84406000003</v>
          </cell>
        </row>
        <row r="1053">
          <cell r="E1053">
            <v>625993.12059000006</v>
          </cell>
          <cell r="F1053">
            <v>468277.56322999997</v>
          </cell>
        </row>
        <row r="1067">
          <cell r="E1067">
            <v>116435.1</v>
          </cell>
          <cell r="F1067">
            <v>80196.225049999994</v>
          </cell>
        </row>
        <row r="1071">
          <cell r="E1071">
            <v>506584.44870000007</v>
          </cell>
          <cell r="F1071">
            <v>323661.30680999992</v>
          </cell>
        </row>
        <row r="1083">
          <cell r="E1083">
            <v>732170.06337999995</v>
          </cell>
          <cell r="F1083">
            <v>592624.15291000006</v>
          </cell>
        </row>
        <row r="1131">
          <cell r="E1131">
            <v>339170.70389999996</v>
          </cell>
          <cell r="F1131">
            <v>274240.09071000002</v>
          </cell>
        </row>
        <row r="1134">
          <cell r="E1134">
            <v>268948.51497000002</v>
          </cell>
          <cell r="F1134">
            <v>204660.10056999998</v>
          </cell>
        </row>
        <row r="1142">
          <cell r="E1142">
            <v>124050.84451</v>
          </cell>
          <cell r="F1142">
            <v>113723.96162999999</v>
          </cell>
        </row>
        <row r="1154">
          <cell r="E1154">
            <v>1167788.05</v>
          </cell>
          <cell r="F1154">
            <v>890388.67382000003</v>
          </cell>
        </row>
        <row r="1157">
          <cell r="E1157">
            <v>1167788.05</v>
          </cell>
          <cell r="F1157">
            <v>890388.67382000003</v>
          </cell>
        </row>
        <row r="1161">
          <cell r="E1161">
            <v>30359941.920209996</v>
          </cell>
          <cell r="F1161">
            <v>21011874.015890006</v>
          </cell>
        </row>
        <row r="1167">
          <cell r="E1167">
            <v>0</v>
          </cell>
          <cell r="F1167">
            <v>0</v>
          </cell>
        </row>
        <row r="1168">
          <cell r="E1168">
            <v>0</v>
          </cell>
          <cell r="F1168">
            <v>0</v>
          </cell>
        </row>
        <row r="1171">
          <cell r="E1171">
            <v>1240246.02</v>
          </cell>
          <cell r="F1171">
            <v>2670000</v>
          </cell>
        </row>
        <row r="1172">
          <cell r="E1172">
            <v>-1810273.02</v>
          </cell>
          <cell r="F1172">
            <v>-1760000</v>
          </cell>
        </row>
        <row r="1174">
          <cell r="F1174">
            <v>-417000</v>
          </cell>
        </row>
        <row r="1175">
          <cell r="E1175">
            <v>11610657.130000001</v>
          </cell>
          <cell r="F1175">
            <v>7479989.1600000001</v>
          </cell>
        </row>
        <row r="1176">
          <cell r="E1176">
            <v>-10540630.130000001</v>
          </cell>
          <cell r="F1176">
            <v>-7896989.1600000001</v>
          </cell>
        </row>
        <row r="1177">
          <cell r="E1177">
            <v>0</v>
          </cell>
        </row>
        <row r="1182">
          <cell r="E1182">
            <v>0</v>
          </cell>
          <cell r="F1182">
            <v>0</v>
          </cell>
        </row>
        <row r="1186">
          <cell r="E1186">
            <v>-42642575.904820003</v>
          </cell>
          <cell r="F1186">
            <v>-32287598.375530001</v>
          </cell>
        </row>
        <row r="1187">
          <cell r="E1187">
            <v>42710845.070210002</v>
          </cell>
          <cell r="F1187">
            <v>30847457.813310001</v>
          </cell>
        </row>
      </sheetData>
      <sheetData sheetId="1"/>
      <sheetData sheetId="2">
        <row r="21">
          <cell r="D21">
            <v>463294.72000000003</v>
          </cell>
          <cell r="E21">
            <v>376442.60971000005</v>
          </cell>
        </row>
        <row r="29">
          <cell r="D29">
            <v>54642.12</v>
          </cell>
          <cell r="E29">
            <v>36523.48184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88"/>
  <sheetViews>
    <sheetView tabSelected="1" view="pageBreakPreview" zoomScale="90" zoomScaleNormal="100" zoomScaleSheetLayoutView="90" workbookViewId="0">
      <selection activeCell="B5" sqref="B5"/>
    </sheetView>
  </sheetViews>
  <sheetFormatPr defaultColWidth="9.140625"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5" style="3" bestFit="1" customWidth="1"/>
    <col min="7" max="7" width="13.7109375" style="3" bestFit="1" customWidth="1"/>
    <col min="8" max="16384" width="9.140625" style="3"/>
  </cols>
  <sheetData>
    <row r="1" spans="1:14" ht="12.6" customHeight="1" x14ac:dyDescent="0.2"/>
    <row r="2" spans="1:14" ht="16.149999999999999" customHeight="1" x14ac:dyDescent="0.2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</row>
    <row r="3" spans="1:14" ht="17.45" customHeight="1" x14ac:dyDescent="0.2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</row>
    <row r="5" spans="1:14" ht="38.25" x14ac:dyDescent="0.2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</row>
    <row r="6" spans="1:14" ht="15.75" x14ac:dyDescent="0.25">
      <c r="A6" s="12"/>
      <c r="B6" s="17" t="s">
        <v>6</v>
      </c>
      <c r="C6" s="18">
        <f>C7+C11+C15+C18+C19+C20+C21+C22+C23+C24+C25+C26+C10</f>
        <v>14774449.130000005</v>
      </c>
      <c r="D6" s="90">
        <f>D7+D11+D15+D18+D19+D20+D21+D22+D23+D24+D25+D26+D10-0.01</f>
        <v>10852272.862920003</v>
      </c>
      <c r="E6" s="19">
        <f>D6/C6</f>
        <v>0.73452977958305776</v>
      </c>
      <c r="F6" s="20"/>
      <c r="G6" s="8"/>
      <c r="H6" s="8"/>
      <c r="I6" s="8"/>
      <c r="J6" s="8"/>
      <c r="K6" s="8"/>
      <c r="L6" s="8"/>
      <c r="M6" s="8"/>
      <c r="N6" s="8"/>
    </row>
    <row r="7" spans="1:14" ht="15.75" x14ac:dyDescent="0.25">
      <c r="A7" s="12"/>
      <c r="B7" s="17" t="s">
        <v>7</v>
      </c>
      <c r="C7" s="21">
        <f>C8+C9</f>
        <v>8118973.4199999999</v>
      </c>
      <c r="D7" s="22">
        <f>D8+D9</f>
        <v>6155383.3077999996</v>
      </c>
      <c r="E7" s="23">
        <f>D7/C7</f>
        <v>0.75814798120129823</v>
      </c>
      <c r="F7" s="20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12"/>
      <c r="B8" s="24" t="s">
        <v>8</v>
      </c>
      <c r="C8" s="25">
        <f>[1]Расшир!E9</f>
        <v>851213.09</v>
      </c>
      <c r="D8" s="26">
        <f>[1]Расшир!F9</f>
        <v>709356.83773999999</v>
      </c>
      <c r="E8" s="23">
        <f>D8/C8</f>
        <v>0.83334813112425232</v>
      </c>
      <c r="F8" s="20"/>
      <c r="G8" s="8"/>
      <c r="H8" s="8"/>
      <c r="I8" s="8"/>
      <c r="J8" s="8"/>
      <c r="K8" s="8"/>
      <c r="L8" s="8"/>
      <c r="M8" s="8"/>
      <c r="N8" s="8"/>
    </row>
    <row r="9" spans="1:14" ht="15.75" x14ac:dyDescent="0.25">
      <c r="A9" s="12"/>
      <c r="B9" s="24" t="s">
        <v>9</v>
      </c>
      <c r="C9" s="25">
        <f>[1]Расшир!E13</f>
        <v>7267760.3300000001</v>
      </c>
      <c r="D9" s="26">
        <f>[1]Расшир!F13</f>
        <v>5446026.4700599993</v>
      </c>
      <c r="E9" s="27">
        <f>D9/C9</f>
        <v>0.74934040512863187</v>
      </c>
      <c r="F9" s="20"/>
      <c r="G9" s="8"/>
      <c r="H9" s="8"/>
      <c r="I9" s="8"/>
      <c r="J9" s="8"/>
      <c r="K9" s="8"/>
      <c r="L9" s="8"/>
      <c r="M9" s="8"/>
      <c r="N9" s="8"/>
    </row>
    <row r="10" spans="1:14" ht="17.45" customHeight="1" x14ac:dyDescent="0.25">
      <c r="A10" s="12"/>
      <c r="B10" s="28" t="s">
        <v>10</v>
      </c>
      <c r="C10" s="29">
        <f>[1]экономика!D21</f>
        <v>463294.72000000003</v>
      </c>
      <c r="D10" s="22">
        <f>[1]экономика!E21</f>
        <v>376442.60971000005</v>
      </c>
      <c r="E10" s="30">
        <f>D10/C10</f>
        <v>0.81253377916761071</v>
      </c>
      <c r="F10" s="20"/>
      <c r="G10" s="8"/>
      <c r="H10" s="8"/>
      <c r="I10" s="8"/>
      <c r="J10" s="8"/>
      <c r="K10" s="8"/>
      <c r="L10" s="8"/>
      <c r="M10" s="8"/>
      <c r="N10" s="8"/>
    </row>
    <row r="11" spans="1:14" ht="15.75" x14ac:dyDescent="0.25">
      <c r="A11" s="12"/>
      <c r="B11" s="17" t="s">
        <v>11</v>
      </c>
      <c r="C11" s="21">
        <f>C12+C13+C14</f>
        <v>1041107.55</v>
      </c>
      <c r="D11" s="21">
        <f>D12+D13+D14</f>
        <v>950017.64481000009</v>
      </c>
      <c r="E11" s="23">
        <f t="shared" ref="E11:E90" si="0">D11/C11</f>
        <v>0.91250672882931261</v>
      </c>
      <c r="F11" s="20"/>
      <c r="G11" s="8"/>
      <c r="H11" s="8"/>
      <c r="I11" s="8"/>
      <c r="J11" s="8"/>
      <c r="K11" s="8"/>
      <c r="L11" s="8"/>
      <c r="M11" s="8"/>
      <c r="N11" s="8"/>
    </row>
    <row r="12" spans="1:14" ht="28.15" customHeight="1" x14ac:dyDescent="0.25">
      <c r="A12" s="12"/>
      <c r="B12" s="31" t="s">
        <v>12</v>
      </c>
      <c r="C12" s="25">
        <f>[1]Расшир!E32</f>
        <v>985352.02</v>
      </c>
      <c r="D12" s="25">
        <f>[1]Расшир!F32</f>
        <v>912364.35805000004</v>
      </c>
      <c r="E12" s="27">
        <f t="shared" si="0"/>
        <v>0.92592732295814451</v>
      </c>
      <c r="F12" s="20"/>
      <c r="G12" s="8"/>
      <c r="H12" s="8"/>
      <c r="I12" s="8"/>
      <c r="J12" s="8"/>
      <c r="K12" s="8"/>
      <c r="L12" s="8"/>
      <c r="M12" s="8"/>
      <c r="N12" s="8"/>
    </row>
    <row r="13" spans="1:14" ht="15.75" x14ac:dyDescent="0.25">
      <c r="A13" s="12"/>
      <c r="B13" s="24" t="s">
        <v>13</v>
      </c>
      <c r="C13" s="25">
        <f>[1]Расшир!E35</f>
        <v>1113.4100000000001</v>
      </c>
      <c r="D13" s="25">
        <f>[1]Расшир!F35+0.01</f>
        <v>1129.80492</v>
      </c>
      <c r="E13" s="27">
        <f t="shared" si="0"/>
        <v>1.0147249620535113</v>
      </c>
      <c r="F13" s="20"/>
      <c r="G13" s="8"/>
      <c r="H13" s="8"/>
      <c r="I13" s="8"/>
      <c r="J13" s="8"/>
      <c r="K13" s="8"/>
      <c r="L13" s="8"/>
      <c r="M13" s="8"/>
      <c r="N13" s="8"/>
    </row>
    <row r="14" spans="1:14" ht="46.15" customHeight="1" x14ac:dyDescent="0.25">
      <c r="A14" s="12"/>
      <c r="B14" s="32" t="s">
        <v>14</v>
      </c>
      <c r="C14" s="25">
        <f>[1]экономика!D29</f>
        <v>54642.12</v>
      </c>
      <c r="D14" s="25">
        <f>[1]экономика!E29</f>
        <v>36523.48184</v>
      </c>
      <c r="E14" s="23">
        <f t="shared" si="0"/>
        <v>0.66841260624587773</v>
      </c>
      <c r="F14" s="20"/>
      <c r="G14" s="8"/>
      <c r="H14" s="8"/>
      <c r="I14" s="8"/>
      <c r="J14" s="8"/>
      <c r="K14" s="8"/>
      <c r="L14" s="8"/>
      <c r="M14" s="8"/>
      <c r="N14" s="8"/>
    </row>
    <row r="15" spans="1:14" ht="15.75" x14ac:dyDescent="0.25">
      <c r="A15" s="12"/>
      <c r="B15" s="17" t="s">
        <v>15</v>
      </c>
      <c r="C15" s="21">
        <f>C16+C17</f>
        <v>1268644.72</v>
      </c>
      <c r="D15" s="21">
        <f>D16+D17</f>
        <v>936005.81428000005</v>
      </c>
      <c r="E15" s="23">
        <f>D15/C15</f>
        <v>0.73779979494968462</v>
      </c>
      <c r="F15" s="20"/>
      <c r="G15" s="8"/>
      <c r="H15" s="8"/>
      <c r="I15" s="8"/>
      <c r="J15" s="8"/>
      <c r="K15" s="8"/>
      <c r="L15" s="8"/>
      <c r="M15" s="8"/>
      <c r="N15" s="8"/>
    </row>
    <row r="16" spans="1:14" ht="15.75" x14ac:dyDescent="0.25">
      <c r="A16" s="12"/>
      <c r="B16" s="24" t="s">
        <v>16</v>
      </c>
      <c r="C16" s="25">
        <f>[1]Расшир!E41</f>
        <v>330892.03000000003</v>
      </c>
      <c r="D16" s="25">
        <f>[1]Расшир!F41</f>
        <v>154453.7622</v>
      </c>
      <c r="E16" s="27">
        <f>D16/C16</f>
        <v>0.46677994087678687</v>
      </c>
      <c r="F16" s="20"/>
      <c r="G16" s="8"/>
      <c r="H16" s="8"/>
      <c r="I16" s="8"/>
      <c r="J16" s="8"/>
      <c r="K16" s="8"/>
      <c r="L16" s="8"/>
      <c r="M16" s="8"/>
      <c r="N16" s="8"/>
    </row>
    <row r="17" spans="1:14" ht="15.75" x14ac:dyDescent="0.25">
      <c r="A17" s="12"/>
      <c r="B17" s="24" t="s">
        <v>17</v>
      </c>
      <c r="C17" s="25">
        <f>[1]Расшир!E42</f>
        <v>937752.69</v>
      </c>
      <c r="D17" s="25">
        <f>[1]Расшир!F42</f>
        <v>781552.05208000005</v>
      </c>
      <c r="E17" s="27">
        <f t="shared" si="0"/>
        <v>0.83343088259229636</v>
      </c>
      <c r="F17" s="20"/>
      <c r="G17" s="8"/>
      <c r="H17" s="8"/>
      <c r="I17" s="8"/>
      <c r="J17" s="8"/>
      <c r="K17" s="8"/>
      <c r="L17" s="8"/>
      <c r="M17" s="8"/>
      <c r="N17" s="8"/>
    </row>
    <row r="18" spans="1:14" ht="15.75" x14ac:dyDescent="0.25">
      <c r="A18" s="12"/>
      <c r="B18" s="17" t="s">
        <v>18</v>
      </c>
      <c r="C18" s="21">
        <f>[1]Расшир!E51</f>
        <v>258832.82</v>
      </c>
      <c r="D18" s="21">
        <f>[1]Расшир!F51</f>
        <v>201611.79493999999</v>
      </c>
      <c r="E18" s="23">
        <f t="shared" si="0"/>
        <v>0.77892670234014372</v>
      </c>
      <c r="F18" s="20"/>
      <c r="G18" s="8"/>
      <c r="H18" s="8"/>
      <c r="I18" s="8"/>
      <c r="J18" s="8"/>
      <c r="K18" s="8"/>
      <c r="L18" s="8"/>
      <c r="M18" s="8"/>
      <c r="N18" s="8"/>
    </row>
    <row r="19" spans="1:14" ht="31.15" customHeight="1" x14ac:dyDescent="0.25">
      <c r="A19" s="12"/>
      <c r="B19" s="33" t="s">
        <v>19</v>
      </c>
      <c r="C19" s="21">
        <f>[1]Расшир!E59</f>
        <v>121.4</v>
      </c>
      <c r="D19" s="21">
        <f>[1]Расшир!F59</f>
        <v>12.221289999999998</v>
      </c>
      <c r="E19" s="23">
        <f>D19/C19</f>
        <v>0.10066960461285006</v>
      </c>
      <c r="F19" s="20"/>
      <c r="G19" s="8"/>
      <c r="H19" s="8"/>
      <c r="I19" s="8"/>
      <c r="J19" s="8"/>
      <c r="K19" s="8"/>
      <c r="L19" s="8"/>
      <c r="M19" s="8"/>
      <c r="N19" s="8"/>
    </row>
    <row r="20" spans="1:14" ht="42" customHeight="1" x14ac:dyDescent="0.25">
      <c r="A20" s="12"/>
      <c r="B20" s="33" t="s">
        <v>20</v>
      </c>
      <c r="C20" s="21">
        <f>[1]Расшир!E76</f>
        <v>1918347.9600000002</v>
      </c>
      <c r="D20" s="21">
        <f>[1]Расшир!F76</f>
        <v>1139684.07385</v>
      </c>
      <c r="E20" s="23">
        <f t="shared" si="0"/>
        <v>0.59409663815630187</v>
      </c>
      <c r="F20" s="20"/>
      <c r="G20" s="8"/>
      <c r="H20" s="8"/>
      <c r="I20" s="8"/>
      <c r="J20" s="8"/>
      <c r="K20" s="8"/>
      <c r="L20" s="8"/>
      <c r="M20" s="8"/>
      <c r="N20" s="8"/>
    </row>
    <row r="21" spans="1:14" ht="13.9" customHeight="1" x14ac:dyDescent="0.25">
      <c r="A21" s="12"/>
      <c r="B21" s="33" t="s">
        <v>21</v>
      </c>
      <c r="C21" s="21">
        <f>[1]Расшир!E107</f>
        <v>77507.760000000009</v>
      </c>
      <c r="D21" s="21">
        <f>[1]Расшир!F107</f>
        <v>47290.005579999997</v>
      </c>
      <c r="E21" s="23">
        <f t="shared" si="0"/>
        <v>0.61013252840747811</v>
      </c>
      <c r="F21" s="20"/>
      <c r="G21" s="8"/>
      <c r="H21" s="8"/>
      <c r="I21" s="8"/>
      <c r="J21" s="8"/>
      <c r="K21" s="8"/>
      <c r="L21" s="8"/>
      <c r="M21" s="8"/>
      <c r="N21" s="8"/>
    </row>
    <row r="22" spans="1:14" ht="28.9" customHeight="1" x14ac:dyDescent="0.25">
      <c r="A22" s="12"/>
      <c r="B22" s="33" t="s">
        <v>22</v>
      </c>
      <c r="C22" s="21">
        <f>[1]Расшир!E115</f>
        <v>81648.42</v>
      </c>
      <c r="D22" s="21">
        <f>[1]Расшир!F115</f>
        <v>51490.256410000002</v>
      </c>
      <c r="E22" s="23">
        <f t="shared" si="0"/>
        <v>0.63063383725000444</v>
      </c>
      <c r="F22" s="20"/>
      <c r="G22" s="8"/>
      <c r="H22" s="8"/>
      <c r="I22" s="8"/>
      <c r="J22" s="8"/>
      <c r="K22" s="8"/>
      <c r="L22" s="8"/>
      <c r="M22" s="8"/>
      <c r="N22" s="8"/>
    </row>
    <row r="23" spans="1:14" ht="29.45" customHeight="1" x14ac:dyDescent="0.25">
      <c r="A23" s="12"/>
      <c r="B23" s="33" t="s">
        <v>23</v>
      </c>
      <c r="C23" s="21">
        <f>[1]Расшир!E129</f>
        <v>1254575.04</v>
      </c>
      <c r="D23" s="21">
        <f>[1]Расшир!F129</f>
        <v>755851.69729000004</v>
      </c>
      <c r="E23" s="23">
        <f t="shared" si="0"/>
        <v>0.6024762753848506</v>
      </c>
      <c r="F23" s="20"/>
      <c r="G23" s="8"/>
      <c r="H23" s="8"/>
      <c r="I23" s="8"/>
      <c r="J23" s="8"/>
      <c r="K23" s="8"/>
      <c r="L23" s="8"/>
      <c r="M23" s="8"/>
      <c r="N23" s="8"/>
    </row>
    <row r="24" spans="1:14" ht="15.75" customHeight="1" x14ac:dyDescent="0.25">
      <c r="A24" s="12"/>
      <c r="B24" s="17" t="s">
        <v>24</v>
      </c>
      <c r="C24" s="21">
        <f>[1]Расшир!E152</f>
        <v>362.57</v>
      </c>
      <c r="D24" s="21">
        <f>[1]Расшир!F152</f>
        <v>99.5</v>
      </c>
      <c r="E24" s="23">
        <f t="shared" si="0"/>
        <v>0.27442976528670326</v>
      </c>
      <c r="F24" s="20"/>
      <c r="G24" s="8"/>
      <c r="H24" s="8"/>
      <c r="I24" s="8"/>
      <c r="J24" s="8"/>
      <c r="K24" s="8"/>
      <c r="L24" s="8"/>
      <c r="M24" s="8"/>
      <c r="N24" s="8"/>
    </row>
    <row r="25" spans="1:14" ht="15.75" x14ac:dyDescent="0.25">
      <c r="A25" s="12"/>
      <c r="B25" s="17" t="s">
        <v>25</v>
      </c>
      <c r="C25" s="21">
        <f>[1]Расшир!E157</f>
        <v>254603.90000000005</v>
      </c>
      <c r="D25" s="21">
        <f>[1]Расшир!F157</f>
        <v>209252.13387000005</v>
      </c>
      <c r="E25" s="23">
        <f t="shared" si="0"/>
        <v>0.82187324652136129</v>
      </c>
      <c r="F25" s="20"/>
      <c r="G25" s="8"/>
      <c r="H25" s="8"/>
      <c r="I25" s="8"/>
      <c r="J25" s="8"/>
      <c r="K25" s="8"/>
      <c r="L25" s="8"/>
      <c r="M25" s="8"/>
      <c r="N25" s="8"/>
    </row>
    <row r="26" spans="1:14" ht="18.600000000000001" customHeight="1" x14ac:dyDescent="0.25">
      <c r="A26" s="12"/>
      <c r="B26" s="34" t="s">
        <v>26</v>
      </c>
      <c r="C26" s="21">
        <f>[1]Расшир!E209</f>
        <v>36428.85</v>
      </c>
      <c r="D26" s="21">
        <f>[1]Расшир!F209</f>
        <v>29131.81309</v>
      </c>
      <c r="E26" s="23">
        <f t="shared" si="0"/>
        <v>0.79969071463963315</v>
      </c>
      <c r="F26" s="20"/>
      <c r="G26" s="8"/>
      <c r="H26" s="8"/>
      <c r="I26" s="8"/>
      <c r="J26" s="8"/>
      <c r="K26" s="8"/>
      <c r="L26" s="8"/>
      <c r="M26" s="8"/>
      <c r="N26" s="8"/>
    </row>
    <row r="27" spans="1:14" ht="15.75" x14ac:dyDescent="0.25">
      <c r="A27" s="12"/>
      <c r="B27" s="17" t="s">
        <v>27</v>
      </c>
      <c r="C27" s="21">
        <f>[1]Расшир!E215</f>
        <v>15017223.62482</v>
      </c>
      <c r="D27" s="21">
        <f>[1]Расшир!F215</f>
        <v>11106741.715200001</v>
      </c>
      <c r="E27" s="23">
        <f t="shared" si="0"/>
        <v>0.7396002079134737</v>
      </c>
      <c r="F27" s="20"/>
      <c r="G27" s="8"/>
      <c r="H27" s="8"/>
      <c r="I27" s="8"/>
      <c r="J27" s="8"/>
      <c r="K27" s="8"/>
      <c r="L27" s="8"/>
      <c r="M27" s="8"/>
      <c r="N27" s="8"/>
    </row>
    <row r="28" spans="1:14" ht="31.9" customHeight="1" x14ac:dyDescent="0.25">
      <c r="A28" s="12"/>
      <c r="B28" s="34" t="s">
        <v>28</v>
      </c>
      <c r="C28" s="21">
        <f>[1]Расшир!E216</f>
        <v>15009707.27682</v>
      </c>
      <c r="D28" s="21">
        <f>[1]Расшир!F216</f>
        <v>11100895.100400001</v>
      </c>
      <c r="E28" s="23">
        <f t="shared" si="0"/>
        <v>0.73958105215972392</v>
      </c>
      <c r="F28" s="20"/>
      <c r="G28" s="8"/>
      <c r="H28" s="8"/>
      <c r="I28" s="8"/>
      <c r="J28" s="8"/>
      <c r="K28" s="8"/>
      <c r="L28" s="8"/>
      <c r="M28" s="8"/>
      <c r="N28" s="8"/>
    </row>
    <row r="29" spans="1:14" ht="44.25" hidden="1" customHeight="1" x14ac:dyDescent="0.25">
      <c r="A29" s="12"/>
      <c r="B29" s="35" t="s">
        <v>29</v>
      </c>
      <c r="C29" s="21">
        <f>[1]Расшир!E341</f>
        <v>0</v>
      </c>
      <c r="D29" s="21">
        <f>[1]Расшир!F341</f>
        <v>0</v>
      </c>
      <c r="E29" s="23">
        <v>0</v>
      </c>
      <c r="F29" s="20"/>
      <c r="G29" s="8"/>
      <c r="H29" s="8"/>
      <c r="I29" s="8"/>
      <c r="J29" s="8"/>
      <c r="K29" s="8"/>
      <c r="L29" s="8"/>
      <c r="M29" s="8"/>
      <c r="N29" s="8"/>
    </row>
    <row r="30" spans="1:14" ht="33" customHeight="1" x14ac:dyDescent="0.25">
      <c r="A30" s="36"/>
      <c r="B30" s="37" t="s">
        <v>30</v>
      </c>
      <c r="C30" s="25">
        <f>[1]Расшир!E217</f>
        <v>98530.4</v>
      </c>
      <c r="D30" s="25">
        <f>[1]Расшир!F217</f>
        <v>98530.4</v>
      </c>
      <c r="E30" s="27">
        <f t="shared" si="0"/>
        <v>1</v>
      </c>
      <c r="F30" s="20"/>
      <c r="G30" s="8"/>
      <c r="H30" s="8"/>
      <c r="I30" s="8"/>
      <c r="J30" s="8"/>
      <c r="K30" s="8"/>
      <c r="L30" s="8"/>
      <c r="M30" s="8"/>
      <c r="N30" s="8"/>
    </row>
    <row r="31" spans="1:14" ht="33" customHeight="1" x14ac:dyDescent="0.25">
      <c r="A31" s="38"/>
      <c r="B31" s="37" t="s">
        <v>31</v>
      </c>
      <c r="C31" s="25">
        <f>[1]Расшир!E221+0.01</f>
        <v>10231857.12482</v>
      </c>
      <c r="D31" s="25">
        <f>[1]Расшир!F221</f>
        <v>8207949.8994200006</v>
      </c>
      <c r="E31" s="27">
        <f t="shared" si="0"/>
        <v>0.80219551536832046</v>
      </c>
      <c r="F31" s="20"/>
      <c r="G31" s="8"/>
      <c r="H31" s="8"/>
      <c r="I31" s="8"/>
      <c r="J31" s="8"/>
      <c r="K31" s="8"/>
      <c r="L31" s="8"/>
      <c r="M31" s="8"/>
      <c r="N31" s="8"/>
    </row>
    <row r="32" spans="1:14" ht="17.25" hidden="1" customHeight="1" x14ac:dyDescent="0.25">
      <c r="A32" s="38"/>
      <c r="B32" s="37" t="s">
        <v>32</v>
      </c>
      <c r="C32" s="25">
        <f>[1]Расшир!E270</f>
        <v>0</v>
      </c>
      <c r="D32" s="25">
        <f>[1]Расшир!F270</f>
        <v>0</v>
      </c>
      <c r="E32" s="27">
        <v>0</v>
      </c>
      <c r="F32" s="20"/>
      <c r="G32" s="8"/>
      <c r="H32" s="8"/>
      <c r="I32" s="8"/>
      <c r="J32" s="8"/>
      <c r="K32" s="8"/>
      <c r="L32" s="8"/>
      <c r="M32" s="8"/>
      <c r="N32" s="8"/>
    </row>
    <row r="33" spans="1:14" ht="33" customHeight="1" x14ac:dyDescent="0.25">
      <c r="A33" s="38"/>
      <c r="B33" s="37" t="s">
        <v>33</v>
      </c>
      <c r="C33" s="25">
        <f>[1]Расшир!E280</f>
        <v>4679319.7619999992</v>
      </c>
      <c r="D33" s="25">
        <f>[1]Расшир!F280</f>
        <v>2794414.8009799998</v>
      </c>
      <c r="E33" s="27">
        <f t="shared" si="0"/>
        <v>0.5971839803881307</v>
      </c>
      <c r="F33" s="20"/>
      <c r="G33" s="8"/>
      <c r="H33" s="8"/>
      <c r="I33" s="8"/>
      <c r="J33" s="8"/>
      <c r="K33" s="8"/>
      <c r="L33" s="8"/>
      <c r="M33" s="8"/>
      <c r="N33" s="8"/>
    </row>
    <row r="34" spans="1:14" ht="27.6" customHeight="1" x14ac:dyDescent="0.25">
      <c r="A34" s="12"/>
      <c r="B34" s="35" t="s">
        <v>34</v>
      </c>
      <c r="C34" s="21">
        <f>[1]Расшир!E352</f>
        <v>-77951.212</v>
      </c>
      <c r="D34" s="21">
        <f>[1]Расшир!F352+0.01</f>
        <v>-86586.665730000008</v>
      </c>
      <c r="E34" s="27" t="s">
        <v>35</v>
      </c>
      <c r="F34" s="20"/>
      <c r="G34" s="8"/>
      <c r="H34" s="8"/>
      <c r="I34" s="8"/>
      <c r="J34" s="8"/>
      <c r="K34" s="8"/>
      <c r="L34" s="8"/>
      <c r="M34" s="8"/>
      <c r="N34" s="8"/>
    </row>
    <row r="35" spans="1:14" ht="16.899999999999999" customHeight="1" x14ac:dyDescent="0.25">
      <c r="A35" s="12"/>
      <c r="B35" s="35" t="s">
        <v>36</v>
      </c>
      <c r="C35" s="29">
        <f>[1]Расшир!E344</f>
        <v>21274.53</v>
      </c>
      <c r="D35" s="29">
        <f>[1]Расшир!F344</f>
        <v>19349.225999999999</v>
      </c>
      <c r="E35" s="23">
        <f t="shared" si="0"/>
        <v>0.90950192554195086</v>
      </c>
      <c r="F35" s="20"/>
      <c r="G35" s="8"/>
      <c r="H35" s="8"/>
      <c r="I35" s="8"/>
      <c r="J35" s="8"/>
      <c r="K35" s="8"/>
      <c r="L35" s="8"/>
      <c r="M35" s="8"/>
      <c r="N35" s="8"/>
    </row>
    <row r="36" spans="1:14" ht="50.25" customHeight="1" x14ac:dyDescent="0.25">
      <c r="A36" s="12"/>
      <c r="B36" s="39" t="s">
        <v>37</v>
      </c>
      <c r="C36" s="29">
        <f>[1]Расшир!E346</f>
        <v>64193.03</v>
      </c>
      <c r="D36" s="29">
        <f>[1]Расшир!F346</f>
        <v>73084.064530000003</v>
      </c>
      <c r="E36" s="23">
        <f t="shared" si="0"/>
        <v>1.1385046714573219</v>
      </c>
      <c r="F36" s="20"/>
      <c r="G36" s="8"/>
      <c r="H36" s="8"/>
      <c r="I36" s="8"/>
      <c r="J36" s="8"/>
      <c r="K36" s="8"/>
      <c r="L36" s="8"/>
      <c r="M36" s="8"/>
      <c r="N36" s="8"/>
    </row>
    <row r="37" spans="1:14" s="44" customFormat="1" ht="18.75" x14ac:dyDescent="0.3">
      <c r="A37" s="40"/>
      <c r="B37" s="41" t="s">
        <v>38</v>
      </c>
      <c r="C37" s="21">
        <f>[1]Расшир!E373</f>
        <v>29791672.754820004</v>
      </c>
      <c r="D37" s="21">
        <f>[1]Расшир!F373</f>
        <v>21959014.578120001</v>
      </c>
      <c r="E37" s="23">
        <f t="shared" si="0"/>
        <v>0.73708565339176013</v>
      </c>
      <c r="F37" s="42"/>
      <c r="G37" s="43"/>
      <c r="H37" s="43"/>
      <c r="I37" s="43"/>
      <c r="J37" s="43"/>
      <c r="K37" s="43"/>
      <c r="L37" s="43"/>
      <c r="M37" s="43"/>
      <c r="N37" s="43"/>
    </row>
    <row r="38" spans="1:14" ht="15.75" hidden="1" x14ac:dyDescent="0.25">
      <c r="A38" s="12"/>
      <c r="B38" s="24"/>
      <c r="C38" s="45"/>
      <c r="D38" s="45"/>
      <c r="E38" s="46" t="e">
        <f t="shared" si="0"/>
        <v>#DIV/0!</v>
      </c>
      <c r="F38" s="20"/>
      <c r="G38" s="8"/>
      <c r="H38" s="8"/>
      <c r="I38" s="8"/>
      <c r="J38" s="8"/>
      <c r="K38" s="8"/>
      <c r="L38" s="8"/>
      <c r="M38" s="8"/>
      <c r="N38" s="8"/>
    </row>
    <row r="39" spans="1:14" ht="9" customHeight="1" x14ac:dyDescent="0.2">
      <c r="A39" s="12"/>
      <c r="C39" s="47"/>
      <c r="D39" s="47"/>
      <c r="E39" s="48"/>
    </row>
    <row r="40" spans="1:14" ht="15.75" x14ac:dyDescent="0.25">
      <c r="A40" s="12"/>
      <c r="B40" s="17" t="s">
        <v>39</v>
      </c>
      <c r="C40" s="45"/>
      <c r="D40" s="45"/>
      <c r="E40" s="46"/>
      <c r="F40" s="20"/>
      <c r="G40" s="8"/>
      <c r="H40" s="8"/>
      <c r="I40" s="8"/>
      <c r="J40" s="8"/>
      <c r="K40" s="8"/>
      <c r="L40" s="8"/>
      <c r="M40" s="8"/>
      <c r="N40" s="8"/>
    </row>
    <row r="41" spans="1:14" ht="7.9" customHeight="1" x14ac:dyDescent="0.25">
      <c r="A41" s="49"/>
      <c r="B41" s="50"/>
      <c r="C41" s="51"/>
      <c r="D41" s="51"/>
      <c r="E41" s="52"/>
      <c r="F41" s="20"/>
      <c r="G41" s="8"/>
      <c r="H41" s="8"/>
      <c r="I41" s="8"/>
      <c r="J41" s="8"/>
      <c r="K41" s="8"/>
      <c r="L41" s="8"/>
      <c r="M41" s="8"/>
      <c r="N41" s="8"/>
    </row>
    <row r="42" spans="1:14" ht="15.75" x14ac:dyDescent="0.25">
      <c r="A42" s="53" t="s">
        <v>40</v>
      </c>
      <c r="B42" s="54" t="s">
        <v>41</v>
      </c>
      <c r="C42" s="55">
        <f>[1]Расшир!E376</f>
        <v>3636337.9629300004</v>
      </c>
      <c r="D42" s="55">
        <f>[1]Расшир!F376</f>
        <v>2251919.3263300001</v>
      </c>
      <c r="E42" s="56">
        <f t="shared" si="0"/>
        <v>0.61928218699328574</v>
      </c>
      <c r="F42" s="20"/>
      <c r="G42" s="8"/>
      <c r="H42" s="8"/>
      <c r="I42" s="8"/>
      <c r="J42" s="8"/>
      <c r="K42" s="8"/>
      <c r="L42" s="8"/>
      <c r="M42" s="8"/>
      <c r="N42" s="8"/>
    </row>
    <row r="43" spans="1:14" ht="31.5" x14ac:dyDescent="0.25">
      <c r="A43" s="57" t="s">
        <v>42</v>
      </c>
      <c r="B43" s="58" t="s">
        <v>43</v>
      </c>
      <c r="C43" s="25">
        <f>[1]Расшир!E413</f>
        <v>4348.07</v>
      </c>
      <c r="D43" s="25">
        <f>[1]Расшир!F413</f>
        <v>3605.52835</v>
      </c>
      <c r="E43" s="27">
        <f t="shared" si="0"/>
        <v>0.82922500097744523</v>
      </c>
      <c r="F43" s="20"/>
      <c r="G43" s="8"/>
      <c r="H43" s="8"/>
      <c r="I43" s="8"/>
      <c r="J43" s="8"/>
      <c r="K43" s="8"/>
      <c r="L43" s="8"/>
      <c r="M43" s="8"/>
      <c r="N43" s="8"/>
    </row>
    <row r="44" spans="1:14" ht="60" customHeight="1" x14ac:dyDescent="0.25">
      <c r="A44" s="57" t="s">
        <v>44</v>
      </c>
      <c r="B44" s="58" t="s">
        <v>45</v>
      </c>
      <c r="C44" s="25">
        <f>[1]Расшир!E417</f>
        <v>64484.619999999995</v>
      </c>
      <c r="D44" s="25">
        <f>[1]Расшир!F417</f>
        <v>39858.068079999997</v>
      </c>
      <c r="E44" s="27">
        <f t="shared" si="0"/>
        <v>0.61810193004161307</v>
      </c>
      <c r="F44" s="20"/>
      <c r="G44" s="8"/>
      <c r="H44" s="8"/>
      <c r="I44" s="8"/>
      <c r="J44" s="8"/>
      <c r="K44" s="8"/>
      <c r="L44" s="8"/>
      <c r="M44" s="8"/>
      <c r="N44" s="8"/>
    </row>
    <row r="45" spans="1:14" ht="47.25" x14ac:dyDescent="0.25">
      <c r="A45" s="57" t="s">
        <v>46</v>
      </c>
      <c r="B45" s="58" t="s">
        <v>47</v>
      </c>
      <c r="C45" s="25">
        <f>[1]Расшир!E426</f>
        <v>832529.78370000003</v>
      </c>
      <c r="D45" s="25">
        <f>[1]Расшир!F426+0.01</f>
        <v>633864.69465999992</v>
      </c>
      <c r="E45" s="27">
        <f t="shared" si="0"/>
        <v>0.7613717936227149</v>
      </c>
      <c r="F45" s="20"/>
      <c r="G45" s="8"/>
      <c r="H45" s="8"/>
      <c r="I45" s="8"/>
      <c r="J45" s="8"/>
      <c r="K45" s="8"/>
      <c r="L45" s="8"/>
      <c r="M45" s="8"/>
      <c r="N45" s="8"/>
    </row>
    <row r="46" spans="1:14" ht="15.75" hidden="1" x14ac:dyDescent="0.25">
      <c r="A46" s="57" t="s">
        <v>48</v>
      </c>
      <c r="B46" s="58" t="s">
        <v>49</v>
      </c>
      <c r="C46" s="25">
        <f>[1]Расшир!E438</f>
        <v>0</v>
      </c>
      <c r="D46" s="25">
        <f>[1]Расшир!F438</f>
        <v>0</v>
      </c>
      <c r="E46" s="27">
        <v>0</v>
      </c>
      <c r="F46" s="20"/>
      <c r="G46" s="8"/>
      <c r="H46" s="8"/>
      <c r="I46" s="8"/>
      <c r="J46" s="8"/>
      <c r="K46" s="8"/>
      <c r="L46" s="8"/>
      <c r="M46" s="8"/>
      <c r="N46" s="8"/>
    </row>
    <row r="47" spans="1:14" ht="47.25" x14ac:dyDescent="0.25">
      <c r="A47" s="57" t="s">
        <v>50</v>
      </c>
      <c r="B47" s="58" t="s">
        <v>51</v>
      </c>
      <c r="C47" s="25">
        <f>[1]Расшир!E441</f>
        <v>181924.1</v>
      </c>
      <c r="D47" s="25">
        <f>[1]Расшир!F441</f>
        <v>124702.13135999998</v>
      </c>
      <c r="E47" s="27">
        <f t="shared" si="0"/>
        <v>0.68546240635517763</v>
      </c>
      <c r="F47" s="20"/>
      <c r="G47" s="8"/>
      <c r="H47" s="8"/>
      <c r="I47" s="8"/>
      <c r="J47" s="8"/>
      <c r="K47" s="8"/>
      <c r="L47" s="8"/>
      <c r="M47" s="8"/>
      <c r="N47" s="8"/>
    </row>
    <row r="48" spans="1:14" ht="15.75" x14ac:dyDescent="0.25">
      <c r="A48" s="57" t="s">
        <v>52</v>
      </c>
      <c r="B48" s="58" t="s">
        <v>53</v>
      </c>
      <c r="C48" s="25">
        <f>[1]Расшир!E451</f>
        <v>7553.4229300000006</v>
      </c>
      <c r="D48" s="25">
        <f>[1]Расшир!F451</f>
        <v>6003.7905700000001</v>
      </c>
      <c r="E48" s="27">
        <f t="shared" si="0"/>
        <v>0.7948436921431592</v>
      </c>
      <c r="F48" s="20"/>
      <c r="G48" s="8"/>
      <c r="H48" s="8"/>
      <c r="I48" s="8"/>
      <c r="J48" s="8"/>
      <c r="K48" s="8"/>
      <c r="L48" s="8"/>
      <c r="M48" s="8"/>
      <c r="N48" s="8"/>
    </row>
    <row r="49" spans="1:14" ht="15.75" x14ac:dyDescent="0.25">
      <c r="A49" s="57" t="s">
        <v>54</v>
      </c>
      <c r="B49" s="58" t="s">
        <v>55</v>
      </c>
      <c r="C49" s="25">
        <f>[1]Расшир!E458</f>
        <v>50587.450270000001</v>
      </c>
      <c r="D49" s="25">
        <f>[1]Расшир!F458</f>
        <v>0</v>
      </c>
      <c r="E49" s="27">
        <v>0</v>
      </c>
      <c r="F49" s="20"/>
      <c r="G49" s="8"/>
      <c r="H49" s="8"/>
      <c r="I49" s="8"/>
      <c r="J49" s="8"/>
      <c r="K49" s="8"/>
      <c r="L49" s="8"/>
      <c r="M49" s="8"/>
      <c r="N49" s="8"/>
    </row>
    <row r="50" spans="1:14" ht="15.75" x14ac:dyDescent="0.25">
      <c r="A50" s="57" t="s">
        <v>56</v>
      </c>
      <c r="B50" s="58" t="s">
        <v>57</v>
      </c>
      <c r="C50" s="25">
        <f>[1]Расшир!E460</f>
        <v>2494910.5160300001</v>
      </c>
      <c r="D50" s="25">
        <f>[1]Расшир!F460</f>
        <v>1443885.1233100002</v>
      </c>
      <c r="E50" s="27">
        <f t="shared" si="0"/>
        <v>0.5787322286843245</v>
      </c>
      <c r="F50" s="20"/>
      <c r="G50" s="8"/>
      <c r="H50" s="8"/>
      <c r="I50" s="8"/>
      <c r="J50" s="8"/>
      <c r="K50" s="8"/>
      <c r="L50" s="8"/>
      <c r="M50" s="8"/>
      <c r="N50" s="8"/>
    </row>
    <row r="51" spans="1:14" ht="35.25" customHeight="1" x14ac:dyDescent="0.25">
      <c r="A51" s="53" t="s">
        <v>58</v>
      </c>
      <c r="B51" s="59" t="s">
        <v>59</v>
      </c>
      <c r="C51" s="55">
        <f>[1]Расшир!E486</f>
        <v>73758.891000000003</v>
      </c>
      <c r="D51" s="55">
        <f>[1]Расшир!F486</f>
        <v>61181.553710000007</v>
      </c>
      <c r="E51" s="56">
        <f t="shared" si="0"/>
        <v>0.82948039050641376</v>
      </c>
      <c r="F51" s="20"/>
      <c r="G51" s="8"/>
      <c r="H51" s="8"/>
      <c r="I51" s="8"/>
      <c r="J51" s="8"/>
      <c r="K51" s="8"/>
      <c r="L51" s="8"/>
      <c r="M51" s="8"/>
      <c r="N51" s="8"/>
    </row>
    <row r="52" spans="1:14" ht="50.45" customHeight="1" x14ac:dyDescent="0.25">
      <c r="A52" s="60" t="s">
        <v>60</v>
      </c>
      <c r="B52" s="61" t="s">
        <v>61</v>
      </c>
      <c r="C52" s="25">
        <f>[1]Расшир!E497</f>
        <v>73758.891000000003</v>
      </c>
      <c r="D52" s="25">
        <f>[1]Расшир!F497</f>
        <v>61181.55371</v>
      </c>
      <c r="E52" s="27">
        <f>D52/C52</f>
        <v>0.82948039050641365</v>
      </c>
      <c r="F52" s="20"/>
      <c r="G52" s="8"/>
      <c r="H52" s="8"/>
      <c r="I52" s="8"/>
      <c r="J52" s="8"/>
      <c r="K52" s="8"/>
      <c r="L52" s="8"/>
      <c r="M52" s="8"/>
      <c r="N52" s="8"/>
    </row>
    <row r="53" spans="1:14" ht="15.75" x14ac:dyDescent="0.25">
      <c r="A53" s="53" t="s">
        <v>62</v>
      </c>
      <c r="B53" s="54" t="s">
        <v>63</v>
      </c>
      <c r="C53" s="55">
        <f>[1]Расшир!E505+0.01</f>
        <v>4514303.733599999</v>
      </c>
      <c r="D53" s="55">
        <f>[1]Расшир!F505</f>
        <v>2599371.9221000001</v>
      </c>
      <c r="E53" s="56">
        <f t="shared" si="0"/>
        <v>0.57580793750160275</v>
      </c>
      <c r="F53" s="20"/>
      <c r="G53" s="8"/>
      <c r="H53" s="8"/>
      <c r="I53" s="8"/>
      <c r="J53" s="8"/>
      <c r="K53" s="8"/>
      <c r="L53" s="8"/>
      <c r="M53" s="8"/>
      <c r="N53" s="8"/>
    </row>
    <row r="54" spans="1:14" ht="15.75" x14ac:dyDescent="0.25">
      <c r="A54" s="57" t="s">
        <v>64</v>
      </c>
      <c r="B54" s="58" t="s">
        <v>65</v>
      </c>
      <c r="C54" s="25">
        <f>[1]Расшир!E561</f>
        <v>531523.48869999999</v>
      </c>
      <c r="D54" s="25">
        <f>[1]Расшир!F561</f>
        <v>413829.58802999998</v>
      </c>
      <c r="E54" s="27">
        <f t="shared" si="0"/>
        <v>0.77857253127635861</v>
      </c>
      <c r="F54" s="20"/>
      <c r="G54" s="8"/>
      <c r="H54" s="8"/>
      <c r="I54" s="8"/>
      <c r="J54" s="8"/>
      <c r="K54" s="8"/>
      <c r="L54" s="8"/>
      <c r="M54" s="8"/>
      <c r="N54" s="8"/>
    </row>
    <row r="55" spans="1:14" ht="15.75" x14ac:dyDescent="0.25">
      <c r="A55" s="57" t="s">
        <v>66</v>
      </c>
      <c r="B55" s="58" t="s">
        <v>67</v>
      </c>
      <c r="C55" s="25">
        <f>[1]Расшир!E571</f>
        <v>3889326.5292499997</v>
      </c>
      <c r="D55" s="25">
        <f>[1]Расшир!F571</f>
        <v>2118333.3124899999</v>
      </c>
      <c r="E55" s="27">
        <f t="shared" si="0"/>
        <v>0.54465298723542499</v>
      </c>
      <c r="F55" s="20"/>
      <c r="G55" s="8"/>
      <c r="H55" s="8"/>
      <c r="I55" s="8"/>
      <c r="J55" s="8"/>
      <c r="K55" s="8"/>
      <c r="L55" s="8"/>
      <c r="M55" s="8"/>
      <c r="N55" s="8"/>
    </row>
    <row r="56" spans="1:14" ht="18.75" customHeight="1" x14ac:dyDescent="0.25">
      <c r="A56" s="62" t="s">
        <v>68</v>
      </c>
      <c r="B56" s="63" t="s">
        <v>69</v>
      </c>
      <c r="C56" s="64">
        <f>[1]Расшир!E580</f>
        <v>93453.705649999989</v>
      </c>
      <c r="D56" s="65">
        <f>[1]Расшир!F580</f>
        <v>67209.021580000001</v>
      </c>
      <c r="E56" s="27">
        <f t="shared" si="0"/>
        <v>0.71916914489949935</v>
      </c>
      <c r="F56" s="20"/>
      <c r="G56" s="8"/>
      <c r="H56" s="8"/>
      <c r="I56" s="8"/>
      <c r="J56" s="8"/>
      <c r="K56" s="8"/>
      <c r="L56" s="8"/>
      <c r="M56" s="8"/>
      <c r="N56" s="8"/>
    </row>
    <row r="57" spans="1:14" ht="15.75" x14ac:dyDescent="0.25">
      <c r="A57" s="66" t="s">
        <v>70</v>
      </c>
      <c r="B57" s="54" t="s">
        <v>71</v>
      </c>
      <c r="C57" s="55">
        <f>[1]Расшир!E594</f>
        <v>2897493.2090600003</v>
      </c>
      <c r="D57" s="55">
        <f>[1]Расшир!F594</f>
        <v>1603670.6386699998</v>
      </c>
      <c r="E57" s="56">
        <f t="shared" si="0"/>
        <v>0.5534682993063027</v>
      </c>
      <c r="F57" s="20"/>
      <c r="G57" s="8"/>
      <c r="H57" s="8"/>
      <c r="I57" s="8"/>
      <c r="J57" s="8"/>
      <c r="K57" s="8"/>
      <c r="L57" s="8"/>
      <c r="M57" s="8"/>
      <c r="N57" s="8"/>
    </row>
    <row r="58" spans="1:14" ht="15.75" x14ac:dyDescent="0.25">
      <c r="A58" s="57" t="s">
        <v>72</v>
      </c>
      <c r="B58" s="58" t="s">
        <v>73</v>
      </c>
      <c r="C58" s="25">
        <f>[1]Расшир!E639+0.01</f>
        <v>844543.65483999997</v>
      </c>
      <c r="D58" s="25">
        <f>[1]Расшир!F639</f>
        <v>574610.10817000002</v>
      </c>
      <c r="E58" s="27">
        <f t="shared" si="0"/>
        <v>0.68037940357134141</v>
      </c>
      <c r="F58" s="20"/>
      <c r="G58" s="8"/>
      <c r="H58" s="8"/>
      <c r="I58" s="8"/>
      <c r="J58" s="8"/>
      <c r="K58" s="8"/>
      <c r="L58" s="8"/>
      <c r="M58" s="8"/>
      <c r="N58" s="8"/>
    </row>
    <row r="59" spans="1:14" ht="15.75" x14ac:dyDescent="0.25">
      <c r="A59" s="57" t="s">
        <v>74</v>
      </c>
      <c r="B59" s="58" t="s">
        <v>75</v>
      </c>
      <c r="C59" s="25">
        <f>[1]Расшир!E649</f>
        <v>391649.12458</v>
      </c>
      <c r="D59" s="25">
        <f>[1]Расшир!F649</f>
        <v>181553.76835999999</v>
      </c>
      <c r="E59" s="27">
        <f t="shared" si="0"/>
        <v>0.46356229840854657</v>
      </c>
      <c r="F59" s="20"/>
      <c r="G59" s="8"/>
      <c r="H59" s="8"/>
      <c r="I59" s="8"/>
      <c r="J59" s="8"/>
      <c r="K59" s="8"/>
      <c r="L59" s="8"/>
      <c r="M59" s="8"/>
      <c r="N59" s="8"/>
    </row>
    <row r="60" spans="1:14" ht="15.75" x14ac:dyDescent="0.25">
      <c r="A60" s="57" t="s">
        <v>76</v>
      </c>
      <c r="B60" s="58" t="s">
        <v>77</v>
      </c>
      <c r="C60" s="25">
        <f>[1]Расшир!E656</f>
        <v>1068397.2244499999</v>
      </c>
      <c r="D60" s="25">
        <f>[1]Расшир!F656</f>
        <v>544463.59363000002</v>
      </c>
      <c r="E60" s="27">
        <f t="shared" si="0"/>
        <v>0.50960783233996554</v>
      </c>
      <c r="F60" s="20"/>
      <c r="G60" s="8"/>
      <c r="H60" s="8"/>
      <c r="I60" s="8"/>
      <c r="J60" s="8"/>
      <c r="K60" s="8"/>
      <c r="L60" s="8"/>
      <c r="M60" s="8"/>
      <c r="N60" s="8"/>
    </row>
    <row r="61" spans="1:14" ht="15.75" hidden="1" x14ac:dyDescent="0.25">
      <c r="A61" s="57" t="s">
        <v>78</v>
      </c>
      <c r="B61" s="58" t="s">
        <v>79</v>
      </c>
      <c r="C61" s="25">
        <f>[1]Расшир!E664</f>
        <v>0</v>
      </c>
      <c r="D61" s="25">
        <f>[1]Расшир!F664</f>
        <v>0</v>
      </c>
      <c r="E61" s="27">
        <v>0</v>
      </c>
      <c r="F61" s="20"/>
      <c r="G61" s="8"/>
      <c r="H61" s="8"/>
      <c r="I61" s="8"/>
      <c r="J61" s="8"/>
      <c r="K61" s="8"/>
      <c r="L61" s="8"/>
      <c r="M61" s="8"/>
      <c r="N61" s="8"/>
    </row>
    <row r="62" spans="1:14" ht="31.5" x14ac:dyDescent="0.25">
      <c r="A62" s="57" t="s">
        <v>80</v>
      </c>
      <c r="B62" s="58" t="s">
        <v>81</v>
      </c>
      <c r="C62" s="25">
        <f>[1]Расшир!E667</f>
        <v>592903.21519000002</v>
      </c>
      <c r="D62" s="25">
        <f>[1]Расшир!F667</f>
        <v>303043.16851000005</v>
      </c>
      <c r="E62" s="27">
        <f t="shared" si="0"/>
        <v>0.51111743155733724</v>
      </c>
      <c r="F62" s="20"/>
      <c r="G62" s="8"/>
      <c r="H62" s="8"/>
      <c r="I62" s="8"/>
      <c r="J62" s="8"/>
      <c r="K62" s="8"/>
      <c r="L62" s="8"/>
      <c r="M62" s="8"/>
      <c r="N62" s="8"/>
    </row>
    <row r="63" spans="1:14" ht="15.75" x14ac:dyDescent="0.25">
      <c r="A63" s="67" t="s">
        <v>82</v>
      </c>
      <c r="B63" s="54" t="s">
        <v>83</v>
      </c>
      <c r="C63" s="55">
        <f>[1]Расшир!E688</f>
        <v>3792.3812699999999</v>
      </c>
      <c r="D63" s="55">
        <f>[1]Расшир!F688</f>
        <v>3612.49379</v>
      </c>
      <c r="E63" s="68">
        <f>D63/C63</f>
        <v>0.95256608785012808</v>
      </c>
      <c r="F63" s="20"/>
      <c r="G63" s="8"/>
      <c r="H63" s="8"/>
      <c r="I63" s="8"/>
      <c r="J63" s="8"/>
      <c r="K63" s="8"/>
      <c r="L63" s="8"/>
      <c r="M63" s="8"/>
      <c r="N63" s="8"/>
    </row>
    <row r="64" spans="1:14" ht="30" x14ac:dyDescent="0.25">
      <c r="A64" s="60" t="s">
        <v>84</v>
      </c>
      <c r="B64" s="61" t="s">
        <v>85</v>
      </c>
      <c r="C64" s="25">
        <f>[1]Расшир!E697</f>
        <v>3693.7</v>
      </c>
      <c r="D64" s="25">
        <f>[1]Расшир!F697</f>
        <v>3513.8125199999999</v>
      </c>
      <c r="E64" s="27">
        <f>D64/C64</f>
        <v>0.9512988385629586</v>
      </c>
      <c r="F64" s="20"/>
      <c r="G64" s="8"/>
      <c r="H64" s="8"/>
      <c r="I64" s="8"/>
      <c r="J64" s="8"/>
      <c r="K64" s="8"/>
      <c r="L64" s="8"/>
      <c r="M64" s="8"/>
      <c r="N64" s="8"/>
    </row>
    <row r="65" spans="1:14" ht="15.75" hidden="1" x14ac:dyDescent="0.25">
      <c r="A65" s="60" t="s">
        <v>86</v>
      </c>
      <c r="B65" s="61" t="s">
        <v>87</v>
      </c>
      <c r="C65" s="25">
        <f>[1]Расшир!$E$700</f>
        <v>0</v>
      </c>
      <c r="D65" s="25">
        <f>[1]Расшир!$F$700</f>
        <v>0</v>
      </c>
      <c r="E65" s="27"/>
      <c r="F65" s="20"/>
      <c r="G65" s="8"/>
      <c r="H65" s="8"/>
      <c r="I65" s="8"/>
      <c r="J65" s="8"/>
      <c r="K65" s="8"/>
      <c r="L65" s="8"/>
      <c r="M65" s="8"/>
      <c r="N65" s="8"/>
    </row>
    <row r="66" spans="1:14" ht="15.75" x14ac:dyDescent="0.25">
      <c r="A66" s="67" t="s">
        <v>88</v>
      </c>
      <c r="B66" s="54" t="s">
        <v>89</v>
      </c>
      <c r="C66" s="55">
        <f>[1]Расшир!E702</f>
        <v>14561592.907910001</v>
      </c>
      <c r="D66" s="55">
        <f>[1]Расшир!F702</f>
        <v>11026712.749439999</v>
      </c>
      <c r="E66" s="56">
        <f t="shared" si="0"/>
        <v>0.75724632731973851</v>
      </c>
      <c r="F66" s="20"/>
      <c r="G66" s="8"/>
      <c r="H66" s="8"/>
      <c r="I66" s="8"/>
      <c r="J66" s="8"/>
      <c r="K66" s="8"/>
      <c r="L66" s="8"/>
      <c r="M66" s="8"/>
      <c r="N66" s="8"/>
    </row>
    <row r="67" spans="1:14" ht="15.75" x14ac:dyDescent="0.25">
      <c r="A67" s="57" t="s">
        <v>90</v>
      </c>
      <c r="B67" s="58" t="s">
        <v>91</v>
      </c>
      <c r="C67" s="25">
        <f>[1]Расшир!E743</f>
        <v>5041976.2308599995</v>
      </c>
      <c r="D67" s="25">
        <f>[1]Расшир!F743</f>
        <v>3838147.0928500001</v>
      </c>
      <c r="E67" s="27">
        <f t="shared" si="0"/>
        <v>0.76123863285157445</v>
      </c>
      <c r="F67" s="20"/>
      <c r="G67" s="8"/>
      <c r="H67" s="8"/>
      <c r="I67" s="8"/>
      <c r="J67" s="8"/>
      <c r="K67" s="8"/>
      <c r="L67" s="8"/>
      <c r="M67" s="8"/>
      <c r="N67" s="8"/>
    </row>
    <row r="68" spans="1:14" ht="15.75" x14ac:dyDescent="0.25">
      <c r="A68" s="57" t="s">
        <v>92</v>
      </c>
      <c r="B68" s="58" t="s">
        <v>93</v>
      </c>
      <c r="C68" s="25">
        <f>[1]Расшир!E757</f>
        <v>7288290.8320699995</v>
      </c>
      <c r="D68" s="25">
        <f>[1]Расшир!F757</f>
        <v>5449274.6658199998</v>
      </c>
      <c r="E68" s="27">
        <f t="shared" si="0"/>
        <v>0.74767524943462116</v>
      </c>
      <c r="F68" s="20"/>
      <c r="G68" s="8"/>
      <c r="H68" s="8"/>
      <c r="I68" s="8"/>
      <c r="J68" s="8"/>
      <c r="K68" s="8"/>
      <c r="L68" s="8"/>
      <c r="M68" s="8"/>
      <c r="N68" s="8"/>
    </row>
    <row r="69" spans="1:14" ht="15.75" x14ac:dyDescent="0.25">
      <c r="A69" s="57" t="s">
        <v>94</v>
      </c>
      <c r="B69" s="69" t="s">
        <v>95</v>
      </c>
      <c r="C69" s="25">
        <f>[1]Расшир!E769</f>
        <v>1156942.3007200002</v>
      </c>
      <c r="D69" s="25">
        <f>[1]Расшир!F769+0.01</f>
        <v>869402.83496999997</v>
      </c>
      <c r="E69" s="27">
        <f t="shared" si="0"/>
        <v>0.75146602767393356</v>
      </c>
      <c r="F69" s="20"/>
      <c r="G69" s="8"/>
      <c r="H69" s="8"/>
      <c r="I69" s="8"/>
      <c r="J69" s="8"/>
      <c r="K69" s="8"/>
      <c r="L69" s="8"/>
      <c r="M69" s="8"/>
      <c r="N69" s="8"/>
    </row>
    <row r="70" spans="1:14" ht="15.75" x14ac:dyDescent="0.25">
      <c r="A70" s="57" t="s">
        <v>96</v>
      </c>
      <c r="B70" s="58" t="s">
        <v>97</v>
      </c>
      <c r="C70" s="25">
        <f>[1]Расшир!E776+0.01</f>
        <v>570595.40332000004</v>
      </c>
      <c r="D70" s="25">
        <f>[1]Расшир!F776</f>
        <v>481221.37115000002</v>
      </c>
      <c r="E70" s="27">
        <f t="shared" si="0"/>
        <v>0.84336706596306477</v>
      </c>
      <c r="F70" s="20"/>
      <c r="G70" s="8"/>
      <c r="H70" s="8"/>
      <c r="I70" s="8"/>
      <c r="J70" s="8"/>
      <c r="K70" s="8"/>
      <c r="L70" s="8"/>
      <c r="M70" s="8"/>
      <c r="N70" s="8"/>
    </row>
    <row r="71" spans="1:14" ht="15.75" x14ac:dyDescent="0.25">
      <c r="A71" s="57" t="s">
        <v>98</v>
      </c>
      <c r="B71" s="58" t="s">
        <v>99</v>
      </c>
      <c r="C71" s="25">
        <f>[1]Расшир!E797</f>
        <v>503788.15094000002</v>
      </c>
      <c r="D71" s="25">
        <f>[1]Расшир!F797</f>
        <v>388666.79464999994</v>
      </c>
      <c r="E71" s="27">
        <f t="shared" si="0"/>
        <v>0.77148855907944769</v>
      </c>
      <c r="F71" s="20"/>
      <c r="G71" s="8"/>
      <c r="H71" s="8"/>
      <c r="I71" s="8"/>
      <c r="J71" s="8"/>
      <c r="K71" s="8"/>
      <c r="L71" s="8"/>
      <c r="M71" s="8"/>
      <c r="N71" s="8"/>
    </row>
    <row r="72" spans="1:14" ht="33.75" customHeight="1" x14ac:dyDescent="0.25">
      <c r="A72" s="67" t="s">
        <v>100</v>
      </c>
      <c r="B72" s="59" t="s">
        <v>101</v>
      </c>
      <c r="C72" s="55">
        <f>[1]Расшир!E817</f>
        <v>809664.08216999995</v>
      </c>
      <c r="D72" s="55">
        <f>[1]Расшир!F817</f>
        <v>591935.27019000007</v>
      </c>
      <c r="E72" s="56">
        <f t="shared" si="0"/>
        <v>0.73108747593636647</v>
      </c>
      <c r="F72" s="20"/>
      <c r="G72" s="8"/>
      <c r="H72" s="8"/>
      <c r="I72" s="8"/>
      <c r="J72" s="8"/>
      <c r="K72" s="8"/>
      <c r="L72" s="8"/>
      <c r="M72" s="8"/>
      <c r="N72" s="8"/>
    </row>
    <row r="73" spans="1:14" ht="18.75" customHeight="1" x14ac:dyDescent="0.25">
      <c r="A73" s="57" t="s">
        <v>102</v>
      </c>
      <c r="B73" s="58" t="s">
        <v>103</v>
      </c>
      <c r="C73" s="25">
        <f>[1]Расшир!E857</f>
        <v>727877.66415000008</v>
      </c>
      <c r="D73" s="25">
        <f>[1]Расшир!F857</f>
        <v>535490.80119000003</v>
      </c>
      <c r="E73" s="27">
        <f t="shared" si="0"/>
        <v>0.73568791510498499</v>
      </c>
      <c r="F73" s="20"/>
      <c r="G73" s="8"/>
      <c r="H73" s="8"/>
      <c r="I73" s="8"/>
      <c r="J73" s="8"/>
      <c r="K73" s="8"/>
      <c r="L73" s="8"/>
      <c r="M73" s="8"/>
      <c r="N73" s="8"/>
    </row>
    <row r="74" spans="1:14" ht="22.5" customHeight="1" x14ac:dyDescent="0.25">
      <c r="A74" s="57" t="s">
        <v>104</v>
      </c>
      <c r="B74" s="58" t="s">
        <v>105</v>
      </c>
      <c r="C74" s="25">
        <f>[1]Расшир!E865</f>
        <v>21462.115000000002</v>
      </c>
      <c r="D74" s="25">
        <f>[1]Расшир!F865+0.01</f>
        <v>16598.754919999999</v>
      </c>
      <c r="E74" s="27">
        <f>D74/C74</f>
        <v>0.77339791162240989</v>
      </c>
      <c r="F74" s="20"/>
      <c r="G74" s="8"/>
      <c r="H74" s="8"/>
      <c r="I74" s="8"/>
      <c r="J74" s="8"/>
      <c r="K74" s="8"/>
      <c r="L74" s="8"/>
      <c r="M74" s="8"/>
      <c r="N74" s="8"/>
    </row>
    <row r="75" spans="1:14" ht="32.25" customHeight="1" x14ac:dyDescent="0.25">
      <c r="A75" s="57" t="s">
        <v>106</v>
      </c>
      <c r="B75" s="58" t="s">
        <v>107</v>
      </c>
      <c r="C75" s="25">
        <f>[1]Расшир!E869</f>
        <v>60324.303019999999</v>
      </c>
      <c r="D75" s="25">
        <f>[1]Расшир!F869</f>
        <v>39845.724080000007</v>
      </c>
      <c r="E75" s="27">
        <f t="shared" si="0"/>
        <v>0.66052522922294687</v>
      </c>
      <c r="F75" s="20"/>
      <c r="G75" s="8"/>
      <c r="H75" s="8"/>
      <c r="I75" s="8"/>
      <c r="J75" s="8"/>
      <c r="K75" s="8"/>
      <c r="L75" s="8"/>
      <c r="M75" s="8"/>
      <c r="N75" s="8"/>
    </row>
    <row r="76" spans="1:14" ht="26.25" hidden="1" customHeight="1" x14ac:dyDescent="0.25">
      <c r="A76" s="67" t="s">
        <v>108</v>
      </c>
      <c r="B76" s="70" t="s">
        <v>109</v>
      </c>
      <c r="C76" s="55">
        <f>[1]Расшир!E880</f>
        <v>0</v>
      </c>
      <c r="D76" s="55">
        <f>[1]Расшир!F880</f>
        <v>0</v>
      </c>
      <c r="E76" s="68" t="e">
        <f t="shared" si="0"/>
        <v>#DIV/0!</v>
      </c>
      <c r="F76" s="20"/>
      <c r="G76" s="8"/>
      <c r="H76" s="8"/>
      <c r="I76" s="8"/>
      <c r="J76" s="8"/>
      <c r="K76" s="8"/>
      <c r="L76" s="8"/>
      <c r="M76" s="8"/>
      <c r="N76" s="8"/>
    </row>
    <row r="77" spans="1:14" ht="18" hidden="1" customHeight="1" x14ac:dyDescent="0.25">
      <c r="A77" s="60" t="s">
        <v>110</v>
      </c>
      <c r="B77" s="61" t="s">
        <v>111</v>
      </c>
      <c r="C77" s="25">
        <f>[1]Расшир!E901</f>
        <v>0</v>
      </c>
      <c r="D77" s="25">
        <f>[1]Расшир!F901</f>
        <v>0</v>
      </c>
      <c r="E77" s="27" t="e">
        <f t="shared" si="0"/>
        <v>#DIV/0!</v>
      </c>
      <c r="F77" s="20"/>
      <c r="G77" s="8"/>
      <c r="H77" s="8"/>
      <c r="I77" s="8"/>
      <c r="J77" s="8"/>
      <c r="K77" s="8"/>
      <c r="L77" s="8"/>
      <c r="M77" s="8"/>
      <c r="N77" s="8"/>
    </row>
    <row r="78" spans="1:14" ht="15.75" x14ac:dyDescent="0.25">
      <c r="A78" s="67" t="s">
        <v>112</v>
      </c>
      <c r="B78" s="54" t="s">
        <v>113</v>
      </c>
      <c r="C78" s="55">
        <f>[1]Расшир!E1001</f>
        <v>1963040.6488900001</v>
      </c>
      <c r="D78" s="55">
        <f>[1]Расшир!F1001+0.01</f>
        <v>1390457.2449299998</v>
      </c>
      <c r="E78" s="56">
        <f t="shared" si="0"/>
        <v>0.70831811135252487</v>
      </c>
      <c r="F78" s="20"/>
      <c r="G78" s="8"/>
      <c r="H78" s="8"/>
      <c r="I78" s="8"/>
      <c r="J78" s="8"/>
      <c r="K78" s="8"/>
      <c r="L78" s="8"/>
      <c r="M78" s="8"/>
      <c r="N78" s="8"/>
    </row>
    <row r="79" spans="1:14" ht="15.75" x14ac:dyDescent="0.25">
      <c r="A79" s="57" t="s">
        <v>114</v>
      </c>
      <c r="B79" s="58" t="s">
        <v>115</v>
      </c>
      <c r="C79" s="25">
        <f>[1]Расшир!E1046</f>
        <v>27671.55</v>
      </c>
      <c r="D79" s="25">
        <f>[1]Расшир!F1046</f>
        <v>21263.29578</v>
      </c>
      <c r="E79" s="27">
        <f t="shared" si="0"/>
        <v>0.76841722924809053</v>
      </c>
      <c r="F79" s="20"/>
      <c r="G79" s="8"/>
      <c r="H79" s="8"/>
      <c r="I79" s="8"/>
      <c r="J79" s="8"/>
      <c r="K79" s="8"/>
      <c r="L79" s="8"/>
      <c r="M79" s="8"/>
      <c r="N79" s="8"/>
    </row>
    <row r="80" spans="1:14" ht="15.75" x14ac:dyDescent="0.25">
      <c r="A80" s="57" t="s">
        <v>116</v>
      </c>
      <c r="B80" s="58" t="s">
        <v>117</v>
      </c>
      <c r="C80" s="25">
        <f>[1]Расшир!E1049</f>
        <v>686356.42960000003</v>
      </c>
      <c r="D80" s="25">
        <f>[1]Расшир!F1049</f>
        <v>497058.84406000003</v>
      </c>
      <c r="E80" s="27">
        <f t="shared" si="0"/>
        <v>0.72419929736752042</v>
      </c>
      <c r="F80" s="20"/>
      <c r="G80" s="8"/>
      <c r="H80" s="8"/>
      <c r="I80" s="8"/>
      <c r="J80" s="8"/>
      <c r="K80" s="8"/>
      <c r="L80" s="8"/>
      <c r="M80" s="8"/>
      <c r="N80" s="8"/>
    </row>
    <row r="81" spans="1:14" ht="15.75" x14ac:dyDescent="0.25">
      <c r="A81" s="57" t="s">
        <v>118</v>
      </c>
      <c r="B81" s="58" t="s">
        <v>119</v>
      </c>
      <c r="C81" s="25">
        <f>[1]Расшир!E1053</f>
        <v>625993.12059000006</v>
      </c>
      <c r="D81" s="25">
        <f>[1]Расшир!F1053</f>
        <v>468277.56322999997</v>
      </c>
      <c r="E81" s="27">
        <f t="shared" si="0"/>
        <v>0.74805544634204157</v>
      </c>
      <c r="F81" s="20"/>
      <c r="G81" s="8"/>
      <c r="H81" s="8"/>
      <c r="I81" s="8"/>
      <c r="J81" s="8"/>
      <c r="K81" s="8"/>
      <c r="L81" s="8"/>
      <c r="M81" s="8"/>
      <c r="N81" s="8"/>
    </row>
    <row r="82" spans="1:14" ht="15.75" x14ac:dyDescent="0.25">
      <c r="A82" s="57" t="s">
        <v>120</v>
      </c>
      <c r="B82" s="58" t="s">
        <v>121</v>
      </c>
      <c r="C82" s="25">
        <f>[1]Расшир!E1067</f>
        <v>116435.1</v>
      </c>
      <c r="D82" s="25">
        <f>[1]Расшир!F1067</f>
        <v>80196.225049999994</v>
      </c>
      <c r="E82" s="27">
        <f>D82/C82</f>
        <v>0.68876331149284009</v>
      </c>
      <c r="F82" s="20"/>
      <c r="G82" s="8"/>
      <c r="H82" s="8"/>
      <c r="I82" s="8"/>
      <c r="J82" s="8"/>
      <c r="K82" s="8"/>
      <c r="L82" s="8"/>
      <c r="M82" s="8"/>
      <c r="N82" s="8"/>
    </row>
    <row r="83" spans="1:14" ht="15.75" x14ac:dyDescent="0.25">
      <c r="A83" s="57" t="s">
        <v>122</v>
      </c>
      <c r="B83" s="58" t="s">
        <v>123</v>
      </c>
      <c r="C83" s="25">
        <f>[1]Расшир!E1071</f>
        <v>506584.44870000007</v>
      </c>
      <c r="D83" s="25">
        <f>[1]Расшир!F1071</f>
        <v>323661.30680999992</v>
      </c>
      <c r="E83" s="27">
        <f t="shared" si="0"/>
        <v>0.63890888802564194</v>
      </c>
      <c r="F83" s="20"/>
      <c r="G83" s="8"/>
      <c r="H83" s="8"/>
      <c r="I83" s="8"/>
      <c r="J83" s="8"/>
      <c r="K83" s="8"/>
      <c r="L83" s="8"/>
      <c r="M83" s="8"/>
      <c r="N83" s="8"/>
    </row>
    <row r="84" spans="1:14" ht="15.75" x14ac:dyDescent="0.25">
      <c r="A84" s="67" t="s">
        <v>124</v>
      </c>
      <c r="B84" s="54" t="s">
        <v>125</v>
      </c>
      <c r="C84" s="55">
        <f>[1]Расшир!E1083</f>
        <v>732170.06337999995</v>
      </c>
      <c r="D84" s="55">
        <f>[1]Расшир!F1083</f>
        <v>592624.15291000006</v>
      </c>
      <c r="E84" s="56">
        <f t="shared" si="0"/>
        <v>0.80940779000742225</v>
      </c>
      <c r="F84" s="20"/>
      <c r="G84" s="8"/>
      <c r="H84" s="8"/>
      <c r="I84" s="8"/>
      <c r="J84" s="8"/>
      <c r="K84" s="8"/>
      <c r="L84" s="8"/>
      <c r="M84" s="8"/>
      <c r="N84" s="8"/>
    </row>
    <row r="85" spans="1:14" ht="15.75" x14ac:dyDescent="0.25">
      <c r="A85" s="57" t="s">
        <v>126</v>
      </c>
      <c r="B85" s="58" t="s">
        <v>127</v>
      </c>
      <c r="C85" s="25">
        <f>[1]Расшир!E1131</f>
        <v>339170.70389999996</v>
      </c>
      <c r="D85" s="25">
        <f>[1]Расшир!F1131</f>
        <v>274240.09071000002</v>
      </c>
      <c r="E85" s="27">
        <f t="shared" si="0"/>
        <v>0.80856066740615695</v>
      </c>
      <c r="F85" s="20"/>
      <c r="G85" s="8"/>
      <c r="H85" s="8"/>
      <c r="I85" s="8"/>
      <c r="J85" s="8"/>
      <c r="K85" s="8"/>
      <c r="L85" s="8"/>
      <c r="M85" s="8"/>
      <c r="N85" s="8"/>
    </row>
    <row r="86" spans="1:14" ht="15.75" x14ac:dyDescent="0.25">
      <c r="A86" s="57" t="s">
        <v>128</v>
      </c>
      <c r="B86" s="58" t="s">
        <v>129</v>
      </c>
      <c r="C86" s="25">
        <f>[1]Расшир!E1134+0.01</f>
        <v>268948.52497000003</v>
      </c>
      <c r="D86" s="25">
        <f>[1]Расшир!F1134</f>
        <v>204660.10056999998</v>
      </c>
      <c r="E86" s="27">
        <f t="shared" si="0"/>
        <v>0.76096383348013852</v>
      </c>
      <c r="F86" s="20"/>
      <c r="G86" s="8"/>
      <c r="H86" s="8"/>
      <c r="I86" s="8"/>
      <c r="J86" s="8"/>
      <c r="K86" s="8"/>
      <c r="L86" s="8"/>
      <c r="M86" s="8"/>
      <c r="N86" s="8"/>
    </row>
    <row r="87" spans="1:14" ht="15.75" x14ac:dyDescent="0.25">
      <c r="A87" s="57" t="s">
        <v>130</v>
      </c>
      <c r="B87" s="58" t="s">
        <v>131</v>
      </c>
      <c r="C87" s="25">
        <f>[1]Расшир!E1142</f>
        <v>124050.84451</v>
      </c>
      <c r="D87" s="25">
        <f>[1]Расшир!F1142</f>
        <v>113723.96162999999</v>
      </c>
      <c r="E87" s="27">
        <f t="shared" si="0"/>
        <v>0.91675282082285592</v>
      </c>
      <c r="F87" s="20"/>
      <c r="G87" s="8"/>
      <c r="H87" s="8"/>
      <c r="I87" s="8"/>
      <c r="J87" s="8"/>
      <c r="K87" s="8"/>
      <c r="L87" s="8"/>
      <c r="M87" s="8"/>
      <c r="N87" s="8"/>
    </row>
    <row r="88" spans="1:14" ht="33.6" customHeight="1" x14ac:dyDescent="0.25">
      <c r="A88" s="67" t="s">
        <v>132</v>
      </c>
      <c r="B88" s="59" t="s">
        <v>133</v>
      </c>
      <c r="C88" s="55">
        <f>[1]Расшир!E1154</f>
        <v>1167788.05</v>
      </c>
      <c r="D88" s="55">
        <f>[1]Расшир!F1154+0.01</f>
        <v>890388.68382000003</v>
      </c>
      <c r="E88" s="56">
        <f t="shared" si="0"/>
        <v>0.76245743722073533</v>
      </c>
      <c r="F88" s="20"/>
      <c r="G88" s="8"/>
      <c r="H88" s="8"/>
      <c r="I88" s="8"/>
      <c r="J88" s="8"/>
      <c r="K88" s="8"/>
      <c r="L88" s="8"/>
      <c r="M88" s="8"/>
      <c r="N88" s="8"/>
    </row>
    <row r="89" spans="1:14" ht="32.25" customHeight="1" x14ac:dyDescent="0.25">
      <c r="A89" s="57" t="s">
        <v>134</v>
      </c>
      <c r="B89" s="58" t="s">
        <v>135</v>
      </c>
      <c r="C89" s="25">
        <f>[1]Расшир!E1157</f>
        <v>1167788.05</v>
      </c>
      <c r="D89" s="25">
        <f>[1]Расшир!F1157+0.01</f>
        <v>890388.68382000003</v>
      </c>
      <c r="E89" s="27">
        <f t="shared" si="0"/>
        <v>0.76245743722073533</v>
      </c>
      <c r="F89" s="20"/>
      <c r="G89" s="8"/>
      <c r="H89" s="8"/>
      <c r="I89" s="8"/>
      <c r="J89" s="8"/>
      <c r="K89" s="8"/>
      <c r="L89" s="8"/>
      <c r="M89" s="8"/>
      <c r="N89" s="8"/>
    </row>
    <row r="90" spans="1:14" s="44" customFormat="1" ht="21" customHeight="1" x14ac:dyDescent="0.3">
      <c r="A90" s="40"/>
      <c r="B90" s="71" t="s">
        <v>136</v>
      </c>
      <c r="C90" s="72">
        <f>[1]Расшир!E1161</f>
        <v>30359941.920209996</v>
      </c>
      <c r="D90" s="72">
        <f>[1]Расшир!F1161</f>
        <v>21011874.015890006</v>
      </c>
      <c r="E90" s="73">
        <f t="shared" si="0"/>
        <v>0.69209203598320546</v>
      </c>
      <c r="F90" s="42"/>
      <c r="G90" s="43"/>
      <c r="H90" s="43"/>
      <c r="I90" s="43"/>
      <c r="J90" s="43"/>
      <c r="K90" s="43"/>
      <c r="L90" s="43"/>
      <c r="M90" s="43"/>
      <c r="N90" s="43"/>
    </row>
    <row r="91" spans="1:14" ht="15.75" x14ac:dyDescent="0.25">
      <c r="A91" s="12"/>
      <c r="B91" s="24"/>
      <c r="C91" s="74"/>
      <c r="D91" s="74"/>
      <c r="E91" s="19"/>
      <c r="F91" s="8"/>
      <c r="G91" s="8"/>
      <c r="H91" s="8"/>
      <c r="I91" s="8"/>
      <c r="J91" s="8"/>
      <c r="K91" s="8"/>
      <c r="L91" s="8"/>
      <c r="M91" s="8"/>
      <c r="N91" s="8"/>
    </row>
    <row r="92" spans="1:14" ht="31.5" x14ac:dyDescent="0.25">
      <c r="A92" s="12"/>
      <c r="B92" s="33" t="s">
        <v>137</v>
      </c>
      <c r="C92" s="18">
        <f>C37-C90</f>
        <v>-568269.1653899923</v>
      </c>
      <c r="D92" s="18">
        <f>D37-D90</f>
        <v>947140.56222999468</v>
      </c>
      <c r="E92" s="19"/>
      <c r="F92" s="8"/>
      <c r="G92" s="8"/>
      <c r="H92" s="8"/>
      <c r="I92" s="8"/>
      <c r="J92" s="8"/>
      <c r="K92" s="8"/>
      <c r="L92" s="8"/>
      <c r="M92" s="8"/>
      <c r="N92" s="8"/>
    </row>
    <row r="93" spans="1:14" ht="15.75" hidden="1" x14ac:dyDescent="0.25">
      <c r="A93" s="12"/>
      <c r="B93" s="24"/>
      <c r="C93" s="74"/>
      <c r="D93" s="74"/>
      <c r="E93" s="19"/>
      <c r="F93" s="8"/>
      <c r="G93" s="8"/>
      <c r="H93" s="8"/>
      <c r="I93" s="8"/>
      <c r="J93" s="8"/>
      <c r="K93" s="8"/>
      <c r="L93" s="8"/>
      <c r="M93" s="8"/>
      <c r="N93" s="8"/>
    </row>
    <row r="94" spans="1:14" ht="15.75" hidden="1" x14ac:dyDescent="0.25">
      <c r="A94" s="12"/>
      <c r="B94" s="33" t="s">
        <v>138</v>
      </c>
      <c r="C94" s="18">
        <f>C95+C96</f>
        <v>0</v>
      </c>
      <c r="D94" s="18">
        <f>D95+D96</f>
        <v>0</v>
      </c>
      <c r="E94" s="19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hidden="1" x14ac:dyDescent="0.25">
      <c r="A95" s="12"/>
      <c r="B95" s="24" t="s">
        <v>139</v>
      </c>
      <c r="C95" s="74">
        <f>[1]Расшир!E1167</f>
        <v>0</v>
      </c>
      <c r="D95" s="74">
        <f>[1]Расшир!F1167</f>
        <v>0</v>
      </c>
      <c r="E95" s="19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hidden="1" x14ac:dyDescent="0.25">
      <c r="A96" s="12"/>
      <c r="B96" s="24" t="s">
        <v>140</v>
      </c>
      <c r="C96" s="74">
        <f>[1]Расшир!E1168</f>
        <v>0</v>
      </c>
      <c r="D96" s="74">
        <f>[1]Расшир!F1168</f>
        <v>0</v>
      </c>
      <c r="E96" s="19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x14ac:dyDescent="0.25">
      <c r="A97" s="12"/>
      <c r="B97" s="24"/>
      <c r="C97" s="74"/>
      <c r="D97" s="74"/>
      <c r="E97" s="19"/>
      <c r="F97" s="8"/>
      <c r="G97" s="8"/>
      <c r="H97" s="8"/>
      <c r="I97" s="8"/>
      <c r="J97" s="8"/>
      <c r="K97" s="8"/>
      <c r="L97" s="8"/>
      <c r="M97" s="8"/>
      <c r="N97" s="8"/>
    </row>
    <row r="98" spans="1:14" ht="47.25" x14ac:dyDescent="0.25">
      <c r="A98" s="12"/>
      <c r="B98" s="33" t="s">
        <v>141</v>
      </c>
      <c r="C98" s="18">
        <f>C99+C100</f>
        <v>-570027</v>
      </c>
      <c r="D98" s="18">
        <f>D99+D100</f>
        <v>910000</v>
      </c>
      <c r="E98" s="19"/>
      <c r="F98" s="8"/>
      <c r="G98" s="8"/>
      <c r="H98" s="8"/>
      <c r="I98" s="8"/>
      <c r="J98" s="8"/>
      <c r="K98" s="8"/>
      <c r="L98" s="8"/>
      <c r="M98" s="8"/>
      <c r="N98" s="8"/>
    </row>
    <row r="99" spans="1:14" ht="31.5" x14ac:dyDescent="0.25">
      <c r="A99" s="12"/>
      <c r="B99" s="31" t="s">
        <v>142</v>
      </c>
      <c r="C99" s="74">
        <f>[1]Расшир!E1171</f>
        <v>1240246.02</v>
      </c>
      <c r="D99" s="74">
        <f>[1]Расшир!F1171</f>
        <v>2670000</v>
      </c>
      <c r="E99" s="19"/>
      <c r="F99" s="8"/>
      <c r="G99" s="8"/>
      <c r="H99" s="8"/>
      <c r="I99" s="8"/>
      <c r="J99" s="8"/>
      <c r="K99" s="8"/>
      <c r="L99" s="8"/>
      <c r="M99" s="8"/>
      <c r="N99" s="8"/>
    </row>
    <row r="100" spans="1:14" ht="31.5" x14ac:dyDescent="0.25">
      <c r="A100" s="12"/>
      <c r="B100" s="31" t="s">
        <v>143</v>
      </c>
      <c r="C100" s="74">
        <f>[1]Расшир!E1172</f>
        <v>-1810273.02</v>
      </c>
      <c r="D100" s="74">
        <f>[1]Расшир!F1172</f>
        <v>-1760000</v>
      </c>
      <c r="E100" s="19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5.75" x14ac:dyDescent="0.25">
      <c r="A101" s="12"/>
      <c r="B101" s="24"/>
      <c r="C101" s="74"/>
      <c r="D101" s="74"/>
      <c r="E101" s="19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5.75" x14ac:dyDescent="0.25">
      <c r="A102" s="12"/>
      <c r="B102" s="33" t="s">
        <v>144</v>
      </c>
      <c r="C102" s="18">
        <f>C103+C104</f>
        <v>1070027</v>
      </c>
      <c r="D102" s="18">
        <f>[1]Расшир!F1174</f>
        <v>-417000</v>
      </c>
      <c r="E102" s="19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5.75" x14ac:dyDescent="0.25">
      <c r="A103" s="12"/>
      <c r="B103" s="24" t="s">
        <v>145</v>
      </c>
      <c r="C103" s="74">
        <f>[1]Расшир!E1175</f>
        <v>11610657.130000001</v>
      </c>
      <c r="D103" s="74">
        <f>[1]Расшир!F1175</f>
        <v>7479989.1600000001</v>
      </c>
      <c r="E103" s="19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31.5" x14ac:dyDescent="0.25">
      <c r="A104" s="12"/>
      <c r="B104" s="31" t="s">
        <v>146</v>
      </c>
      <c r="C104" s="74">
        <f>[1]Расшир!E1176</f>
        <v>-10540630.130000001</v>
      </c>
      <c r="D104" s="74">
        <f>[1]Расшир!F1176</f>
        <v>-7896989.1600000001</v>
      </c>
      <c r="E104" s="19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5.75" x14ac:dyDescent="0.25">
      <c r="A105" s="12"/>
      <c r="B105" s="31"/>
      <c r="C105" s="74"/>
      <c r="D105" s="74"/>
      <c r="E105" s="19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31.5" x14ac:dyDescent="0.25">
      <c r="A106" s="12"/>
      <c r="B106" s="33" t="s">
        <v>147</v>
      </c>
      <c r="C106" s="18">
        <f>C107+C108</f>
        <v>68269.165389999747</v>
      </c>
      <c r="D106" s="18">
        <f>D107+D108</f>
        <v>-1440140.5622199997</v>
      </c>
      <c r="E106" s="19"/>
      <c r="F106" s="75"/>
      <c r="G106" s="8"/>
      <c r="H106" s="8"/>
      <c r="I106" s="8"/>
      <c r="J106" s="8"/>
      <c r="K106" s="8"/>
      <c r="L106" s="8"/>
      <c r="M106" s="8"/>
      <c r="N106" s="8"/>
    </row>
    <row r="107" spans="1:14" ht="15.75" x14ac:dyDescent="0.25">
      <c r="A107" s="12"/>
      <c r="B107" s="24" t="s">
        <v>148</v>
      </c>
      <c r="C107" s="74">
        <f>[1]Расшир!E1186</f>
        <v>-42642575.904820003</v>
      </c>
      <c r="D107" s="74">
        <f>[1]Расшир!F1186</f>
        <v>-32287598.375530001</v>
      </c>
      <c r="E107" s="19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5.75" x14ac:dyDescent="0.25">
      <c r="A108" s="12"/>
      <c r="B108" s="24" t="s">
        <v>149</v>
      </c>
      <c r="C108" s="74">
        <f>[1]Расшир!E1187</f>
        <v>42710845.070210002</v>
      </c>
      <c r="D108" s="74">
        <f>[1]Расшир!F1187</f>
        <v>30847457.813310001</v>
      </c>
      <c r="E108" s="19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5.75" x14ac:dyDescent="0.25">
      <c r="A109" s="12"/>
      <c r="B109" s="31"/>
      <c r="C109" s="74"/>
      <c r="D109" s="74"/>
      <c r="E109" s="19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31.5" hidden="1" x14ac:dyDescent="0.25">
      <c r="A110" s="12"/>
      <c r="B110" s="33" t="s">
        <v>150</v>
      </c>
      <c r="C110" s="18">
        <f>[1]Расшир!E1177</f>
        <v>0</v>
      </c>
      <c r="D110" s="18">
        <f>D113+D115</f>
        <v>0</v>
      </c>
      <c r="E110" s="19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49.5" hidden="1" customHeight="1" x14ac:dyDescent="0.25">
      <c r="A111" s="12"/>
      <c r="B111" s="76" t="s">
        <v>151</v>
      </c>
      <c r="C111" s="77">
        <f>[1]Расшир!E1178</f>
        <v>0</v>
      </c>
      <c r="D111" s="78">
        <f>D112</f>
        <v>0</v>
      </c>
      <c r="E111" s="19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47.25" hidden="1" x14ac:dyDescent="0.25">
      <c r="A112" s="12"/>
      <c r="B112" s="79" t="s">
        <v>152</v>
      </c>
      <c r="C112" s="25">
        <f>[1]Расшир!E1179</f>
        <v>0</v>
      </c>
      <c r="D112" s="74">
        <f>[1]Расшир!F1179</f>
        <v>0</v>
      </c>
      <c r="E112" s="19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31.5" hidden="1" x14ac:dyDescent="0.25">
      <c r="A113" s="12"/>
      <c r="B113" s="80" t="s">
        <v>153</v>
      </c>
      <c r="C113" s="81">
        <f>[1]Расшир!E1182</f>
        <v>0</v>
      </c>
      <c r="D113" s="82">
        <f>[1]Расшир!F1182</f>
        <v>0</v>
      </c>
      <c r="E113" s="19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5.75" hidden="1" x14ac:dyDescent="0.25">
      <c r="A114" s="12"/>
      <c r="B114" s="79"/>
      <c r="C114" s="74"/>
      <c r="D114" s="74"/>
      <c r="E114" s="19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29.45" hidden="1" customHeight="1" x14ac:dyDescent="0.25">
      <c r="A115" s="12"/>
      <c r="B115" s="83" t="s">
        <v>154</v>
      </c>
      <c r="C115" s="78">
        <f>C116</f>
        <v>0</v>
      </c>
      <c r="D115" s="78">
        <f>D116</f>
        <v>0</v>
      </c>
      <c r="E115" s="19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30" hidden="1" x14ac:dyDescent="0.25">
      <c r="A116" s="12"/>
      <c r="B116" s="84" t="s">
        <v>155</v>
      </c>
      <c r="C116" s="85">
        <f>[1]Расшир!E1181</f>
        <v>0</v>
      </c>
      <c r="D116" s="86">
        <f>[1]Расшир!F1181</f>
        <v>0</v>
      </c>
      <c r="E116" s="19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5.75" hidden="1" x14ac:dyDescent="0.25">
      <c r="A117" s="12"/>
      <c r="B117" s="24"/>
      <c r="C117" s="74"/>
      <c r="D117" s="74"/>
      <c r="E117" s="19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5.75" hidden="1" x14ac:dyDescent="0.25">
      <c r="A118" s="12"/>
      <c r="B118" s="24"/>
      <c r="C118" s="74"/>
      <c r="D118" s="74"/>
      <c r="E118" s="19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32.25" customHeight="1" x14ac:dyDescent="0.25">
      <c r="A119" s="12"/>
      <c r="B119" s="33" t="s">
        <v>156</v>
      </c>
      <c r="C119" s="18">
        <f>C94+C98+C102+C106+C110</f>
        <v>568269.16538999975</v>
      </c>
      <c r="D119" s="18">
        <f>D94+D98+D102+D106+D110</f>
        <v>-947140.56221999973</v>
      </c>
      <c r="E119" s="19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5.75" x14ac:dyDescent="0.25">
      <c r="B120" s="9"/>
      <c r="C120" s="8"/>
      <c r="D120" s="10"/>
      <c r="E120" s="11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5.75" x14ac:dyDescent="0.25">
      <c r="B121" s="9"/>
      <c r="C121" s="8"/>
      <c r="D121" s="10"/>
      <c r="E121" s="11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5.75" x14ac:dyDescent="0.25">
      <c r="B122" s="9"/>
      <c r="C122" s="8"/>
      <c r="D122" s="10"/>
      <c r="E122" s="11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5.75" x14ac:dyDescent="0.25">
      <c r="B123" s="9"/>
      <c r="C123" s="8"/>
      <c r="D123" s="10"/>
      <c r="E123" s="11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5.75" x14ac:dyDescent="0.25">
      <c r="B124" s="9"/>
      <c r="C124" s="8"/>
      <c r="D124" s="10"/>
      <c r="E124" s="11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5.75" x14ac:dyDescent="0.25">
      <c r="B125" s="9"/>
      <c r="C125" s="8"/>
      <c r="D125" s="10"/>
      <c r="E125" s="11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5.75" x14ac:dyDescent="0.2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5.75" x14ac:dyDescent="0.2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5.75" x14ac:dyDescent="0.2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</row>
    <row r="129" spans="2:14" ht="15.75" x14ac:dyDescent="0.2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</row>
    <row r="130" spans="2:14" ht="15.75" x14ac:dyDescent="0.2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</row>
    <row r="131" spans="2:14" ht="15.75" x14ac:dyDescent="0.2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</row>
    <row r="132" spans="2:14" ht="15.75" x14ac:dyDescent="0.2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</row>
    <row r="133" spans="2:14" ht="15.75" x14ac:dyDescent="0.2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</row>
    <row r="134" spans="2:14" ht="15.75" x14ac:dyDescent="0.2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</row>
    <row r="135" spans="2:14" ht="15.75" x14ac:dyDescent="0.2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</row>
    <row r="136" spans="2:14" ht="15.75" x14ac:dyDescent="0.2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</row>
    <row r="137" spans="2:14" ht="15.75" x14ac:dyDescent="0.2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</row>
    <row r="138" spans="2:14" ht="15.75" x14ac:dyDescent="0.2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</row>
    <row r="139" spans="2:14" ht="15.75" x14ac:dyDescent="0.2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</row>
    <row r="140" spans="2:14" ht="15.75" x14ac:dyDescent="0.2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</row>
    <row r="141" spans="2:14" ht="15.75" x14ac:dyDescent="0.2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</row>
    <row r="142" spans="2:14" ht="15.75" x14ac:dyDescent="0.2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</row>
    <row r="143" spans="2:14" ht="15.75" x14ac:dyDescent="0.2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</row>
    <row r="144" spans="2:14" ht="15.75" x14ac:dyDescent="0.2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</row>
    <row r="145" spans="2:14" ht="15.75" x14ac:dyDescent="0.2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</row>
    <row r="146" spans="2:14" ht="15.75" x14ac:dyDescent="0.2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</row>
    <row r="147" spans="2:14" ht="15.75" x14ac:dyDescent="0.2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</row>
    <row r="148" spans="2:14" ht="15.75" x14ac:dyDescent="0.2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</row>
    <row r="149" spans="2:14" ht="15.75" x14ac:dyDescent="0.2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</row>
    <row r="150" spans="2:14" ht="15.75" x14ac:dyDescent="0.2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</row>
    <row r="151" spans="2:14" ht="15.75" x14ac:dyDescent="0.2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</row>
    <row r="152" spans="2:14" ht="15.75" x14ac:dyDescent="0.2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</row>
    <row r="153" spans="2:14" ht="15.75" x14ac:dyDescent="0.2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</row>
    <row r="154" spans="2:14" ht="15.75" x14ac:dyDescent="0.2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</row>
    <row r="155" spans="2:14" ht="15.75" x14ac:dyDescent="0.2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</row>
    <row r="156" spans="2:14" ht="15.75" x14ac:dyDescent="0.2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</row>
    <row r="157" spans="2:14" ht="15.75" x14ac:dyDescent="0.2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</row>
    <row r="158" spans="2:14" ht="15.75" x14ac:dyDescent="0.2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</row>
    <row r="159" spans="2:14" ht="15.75" x14ac:dyDescent="0.2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</row>
    <row r="160" spans="2:14" ht="15.75" x14ac:dyDescent="0.2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</row>
    <row r="161" spans="2:14" ht="15.75" x14ac:dyDescent="0.2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</row>
    <row r="162" spans="2:14" ht="15.75" x14ac:dyDescent="0.2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</row>
    <row r="163" spans="2:14" ht="15.75" x14ac:dyDescent="0.2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</row>
    <row r="164" spans="2:14" ht="15.75" x14ac:dyDescent="0.2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</row>
    <row r="165" spans="2:14" ht="15.75" x14ac:dyDescent="0.2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</row>
    <row r="166" spans="2:14" ht="15.75" x14ac:dyDescent="0.2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</row>
    <row r="167" spans="2:14" ht="15.75" x14ac:dyDescent="0.2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</row>
    <row r="168" spans="2:14" ht="15.75" x14ac:dyDescent="0.2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</row>
    <row r="169" spans="2:14" ht="15.75" x14ac:dyDescent="0.2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</row>
    <row r="170" spans="2:14" ht="15.75" x14ac:dyDescent="0.2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</row>
    <row r="171" spans="2:14" ht="15.75" x14ac:dyDescent="0.2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</row>
    <row r="172" spans="2:14" ht="15.75" x14ac:dyDescent="0.2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</row>
    <row r="173" spans="2:14" ht="15.75" x14ac:dyDescent="0.2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</row>
    <row r="174" spans="2:14" ht="15.75" x14ac:dyDescent="0.2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</row>
    <row r="175" spans="2:14" ht="15.75" x14ac:dyDescent="0.2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</row>
    <row r="176" spans="2:14" ht="15.75" x14ac:dyDescent="0.2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</row>
    <row r="177" spans="2:14" ht="15.75" x14ac:dyDescent="0.2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</row>
    <row r="178" spans="2:14" ht="15.75" x14ac:dyDescent="0.2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</row>
    <row r="179" spans="2:14" ht="15.75" x14ac:dyDescent="0.2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</row>
    <row r="180" spans="2:14" ht="15.75" x14ac:dyDescent="0.2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</row>
    <row r="181" spans="2:14" ht="15.75" x14ac:dyDescent="0.2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</row>
    <row r="182" spans="2:14" ht="15.75" x14ac:dyDescent="0.2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</row>
    <row r="183" spans="2:14" ht="15.75" x14ac:dyDescent="0.2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</row>
    <row r="184" spans="2:14" ht="15.75" x14ac:dyDescent="0.2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</row>
    <row r="185" spans="2:14" ht="15.75" x14ac:dyDescent="0.2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</row>
    <row r="186" spans="2:14" ht="15.75" x14ac:dyDescent="0.2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</row>
    <row r="187" spans="2:14" ht="15.75" x14ac:dyDescent="0.2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</row>
    <row r="188" spans="2:14" ht="15.75" x14ac:dyDescent="0.2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</row>
    <row r="189" spans="2:14" ht="15.75" x14ac:dyDescent="0.2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</row>
    <row r="190" spans="2:14" ht="15.75" x14ac:dyDescent="0.2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</row>
    <row r="191" spans="2:14" ht="15.75" x14ac:dyDescent="0.2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</row>
    <row r="192" spans="2:14" ht="15.75" x14ac:dyDescent="0.2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</row>
    <row r="193" spans="2:14" ht="15.75" x14ac:dyDescent="0.2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</row>
    <row r="194" spans="2:14" ht="15.75" x14ac:dyDescent="0.2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</row>
    <row r="195" spans="2:14" ht="15.75" x14ac:dyDescent="0.2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</row>
    <row r="196" spans="2:14" ht="15.75" x14ac:dyDescent="0.2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</row>
    <row r="197" spans="2:14" ht="15.75" x14ac:dyDescent="0.2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</row>
    <row r="198" spans="2:14" ht="15.75" x14ac:dyDescent="0.2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</row>
    <row r="199" spans="2:14" ht="15.75" x14ac:dyDescent="0.2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</row>
    <row r="200" spans="2:14" ht="15.75" x14ac:dyDescent="0.2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</row>
    <row r="201" spans="2:14" ht="15.75" x14ac:dyDescent="0.2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</row>
    <row r="202" spans="2:14" ht="15.75" x14ac:dyDescent="0.2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</row>
    <row r="203" spans="2:14" ht="15.75" x14ac:dyDescent="0.2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</row>
    <row r="204" spans="2:14" ht="15.75" x14ac:dyDescent="0.2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</row>
    <row r="205" spans="2:14" ht="15.75" x14ac:dyDescent="0.2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</row>
    <row r="206" spans="2:14" ht="15.75" x14ac:dyDescent="0.2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</row>
    <row r="207" spans="2:14" ht="15.75" x14ac:dyDescent="0.2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</row>
    <row r="208" spans="2:14" ht="15.75" x14ac:dyDescent="0.2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</row>
    <row r="209" spans="2:14" ht="15.75" x14ac:dyDescent="0.2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</row>
    <row r="210" spans="2:14" ht="15.75" x14ac:dyDescent="0.2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</row>
    <row r="211" spans="2:14" ht="15.75" x14ac:dyDescent="0.2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</row>
    <row r="212" spans="2:14" ht="15.75" x14ac:dyDescent="0.2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</row>
    <row r="213" spans="2:14" ht="15.75" x14ac:dyDescent="0.2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</row>
    <row r="214" spans="2:14" ht="15.75" x14ac:dyDescent="0.2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</row>
    <row r="215" spans="2:14" ht="15.75" x14ac:dyDescent="0.2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</row>
    <row r="216" spans="2:14" ht="15.75" x14ac:dyDescent="0.2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</row>
    <row r="217" spans="2:14" ht="15.75" x14ac:dyDescent="0.2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</row>
    <row r="399" spans="6:6" x14ac:dyDescent="0.2">
      <c r="F399" s="87"/>
    </row>
    <row r="484" spans="1:4" s="5" customFormat="1" ht="18.75" x14ac:dyDescent="0.3">
      <c r="A484" s="1"/>
      <c r="B484" s="2"/>
      <c r="C484" s="3"/>
      <c r="D484" s="88"/>
    </row>
    <row r="485" spans="1:4" s="5" customFormat="1" ht="18.75" x14ac:dyDescent="0.3">
      <c r="A485" s="1"/>
      <c r="B485" s="2"/>
      <c r="C485" s="3"/>
      <c r="D485" s="88"/>
    </row>
    <row r="488" spans="1:4" s="5" customFormat="1" x14ac:dyDescent="0.2">
      <c r="A488" s="1"/>
      <c r="B488" s="2"/>
      <c r="C488" s="3"/>
      <c r="D488" s="89"/>
    </row>
  </sheetData>
  <pageMargins left="0.15748031496062992" right="0.15748031496062992" top="0.15748031496062992" bottom="0.23622047244094491" header="0.15748031496062992" footer="0.19685039370078741"/>
  <pageSetup paperSize="9" scale="86" fitToHeight="2" orientation="portrait" r:id="rId1"/>
  <rowBreaks count="2" manualBreakCount="2">
    <brk id="39" max="16383" man="1"/>
    <brk id="9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01E043-651F-41ED-9520-417BE069F1AB}"/>
</file>

<file path=customXml/itemProps2.xml><?xml version="1.0" encoding="utf-8"?>
<ds:datastoreItem xmlns:ds="http://schemas.openxmlformats.org/officeDocument/2006/customXml" ds:itemID="{42C39312-8323-4004-9528-51AFCF0722E8}"/>
</file>

<file path=customXml/itemProps3.xml><?xml version="1.0" encoding="utf-8"?>
<ds:datastoreItem xmlns:ds="http://schemas.openxmlformats.org/officeDocument/2006/customXml" ds:itemID="{FEEC9C74-C63B-453A-8EEF-B807730FC5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01.11.2017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Цивилева Полина Евгеньевна</dc:creator>
  <cp:lastModifiedBy>Богданов Филипп Владимирович</cp:lastModifiedBy>
  <dcterms:created xsi:type="dcterms:W3CDTF">2017-11-16T02:48:36Z</dcterms:created>
  <dcterms:modified xsi:type="dcterms:W3CDTF">2017-11-17T03:54:01Z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