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8475"/>
  </bookViews>
  <sheets>
    <sheet name="на 01.08.2017" sheetId="1" r:id="rId1"/>
  </sheets>
  <externalReferences>
    <externalReference r:id="rId2"/>
  </externalReferences>
  <definedNames>
    <definedName name="Z_3A62FDFE_B33F_4285_AF26_B946B57D89E5_.wvu.Rows" localSheetId="0" hidden="1">'на 01.08.2017'!$29:$29,'на 01.08.2017'!$38:$38,'на 01.08.2017'!$76:$77,'на 01.08.2017'!$93:$96,'на 01.08.2017'!$113:$113,'на 01.08.2017'!$117:$117,'на 01.08.2017'!$122:$122</definedName>
    <definedName name="Z_5F4BDBB1_E645_4516_8FC8_7D1E2AFE448F_.wvu.Rows" localSheetId="0" hidden="1">'на 01.08.2017'!$29:$29,'на 01.08.2017'!$38:$38,'на 01.08.2017'!$61:$61,'на 01.08.2017'!$76:$77,'на 01.08.2017'!$93:$96,'на 01.08.2017'!$113:$113,'на 01.08.2017'!$117:$117</definedName>
    <definedName name="Z_791A6B44_A126_477F_8F66_87C81269CCAF_.wvu.Rows" localSheetId="0" hidden="1">'на 01.08.2017'!#REF!,'на 01.08.2017'!$111:$112,'на 01.08.2017'!$118:$118</definedName>
    <definedName name="Z_AFEF4DE1_67D6_48C6_A8C8_B9E9198BBD0E_.wvu.Rows" localSheetId="0" hidden="1">'на 01.08.2017'!#REF!,'на 01.08.2017'!$118:$118</definedName>
    <definedName name="Z_CAE69FAB_AFBE_4188_8F32_69E048226F14_.wvu.Rows" localSheetId="0" hidden="1">'на 01.08.2017'!$29:$29,'на 01.08.2017'!$38:$38,'на 01.08.2017'!$76:$77,'на 01.08.2017'!$93:$96,'на 01.08.2017'!$113:$113,'на 01.08.2017'!$117:$117,'на 01.08.2017'!$122:$122</definedName>
    <definedName name="Z_D2DF83CF_573E_4A86_A4BE_5A992E023C65_.wvu.Rows" localSheetId="0" hidden="1">'на 01.08.2017'!#REF!,'на 01.08.2017'!$111:$112,'на 01.08.2017'!$118:$118</definedName>
    <definedName name="Z_E2CE03E0_A708_4616_8DFD_0910D1C70A9E_.wvu.Rows" localSheetId="0" hidden="1">'на 01.08.2017'!#REF!,'на 01.08.2017'!$111:$112,'на 01.08.2017'!$118:$118</definedName>
    <definedName name="Z_E6F394BB_DB4B_47AB_A066_DC195B03AE3E_.wvu.Rows" localSheetId="0" hidden="1">'на 01.08.2017'!$29:$29,'на 01.08.2017'!$32:$32,'на 01.08.2017'!$38:$38,'на 01.08.2017'!$46:$46,'на 01.08.2017'!$61:$61,'на 01.08.2017'!$65:$65,'на 01.08.2017'!$76:$77,'на 01.08.2017'!$93:$96,'на 01.08.2017'!$110:$118,'на 01.08.2017'!$122:$122</definedName>
    <definedName name="Z_E8991B2E_0E9F_48F3_A4D6_3B340ABE8C8E_.wvu.Rows" localSheetId="0" hidden="1">'на 01.08.2017'!$38:$39,'на 01.08.2017'!$118:$118</definedName>
    <definedName name="Z_F8542D9D_A523_4F6F_8CFE_9BA4BA3D5B88_.wvu.Rows" localSheetId="0" hidden="1">'на 01.08.2017'!$38:$38,'на 01.08.2017'!$93:$96,'на 01.08.2017'!$111:$113,'на 01.08.2017'!$117:$117</definedName>
    <definedName name="Z_FAFBB87E_73E9_461E_A4E8_A0EB3259EED0_.wvu.PrintArea" localSheetId="0" hidden="1">'на 01.08.2017'!$A$1:$E$125</definedName>
    <definedName name="Z_FAFBB87E_73E9_461E_A4E8_A0EB3259EED0_.wvu.Rows" localSheetId="0" hidden="1">'на 01.08.2017'!$30:$30,'на 01.08.2017'!$38:$38,'на 01.08.2017'!$93:$96,'на 01.08.2017'!$111:$113,'на 01.08.2017'!$117:$117</definedName>
  </definedNames>
  <calcPr calcId="145621"/>
</workbook>
</file>

<file path=xl/calcChain.xml><?xml version="1.0" encoding="utf-8"?>
<calcChain xmlns="http://schemas.openxmlformats.org/spreadsheetml/2006/main">
  <c r="D116" i="1" l="1"/>
  <c r="C116" i="1"/>
  <c r="D115" i="1"/>
  <c r="C115" i="1"/>
  <c r="D113" i="1"/>
  <c r="C113" i="1"/>
  <c r="D112" i="1"/>
  <c r="C112" i="1"/>
  <c r="D111" i="1"/>
  <c r="C111" i="1"/>
  <c r="D110" i="1"/>
  <c r="C110" i="1"/>
  <c r="D108" i="1"/>
  <c r="C108" i="1"/>
  <c r="D107" i="1"/>
  <c r="C107" i="1"/>
  <c r="D106" i="1"/>
  <c r="C106" i="1"/>
  <c r="D104" i="1"/>
  <c r="C104" i="1"/>
  <c r="D103" i="1"/>
  <c r="C103" i="1"/>
  <c r="D102" i="1"/>
  <c r="C102" i="1"/>
  <c r="D100" i="1"/>
  <c r="C100" i="1"/>
  <c r="D99" i="1"/>
  <c r="C99" i="1"/>
  <c r="D98" i="1"/>
  <c r="C98" i="1"/>
  <c r="D96" i="1"/>
  <c r="C96" i="1"/>
  <c r="D95" i="1"/>
  <c r="C95" i="1"/>
  <c r="D94" i="1"/>
  <c r="D119" i="1" s="1"/>
  <c r="C94" i="1"/>
  <c r="C119" i="1" s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E65" i="1" s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E38" i="1"/>
  <c r="D37" i="1"/>
  <c r="D92" i="1" s="1"/>
  <c r="C37" i="1"/>
  <c r="D36" i="1"/>
  <c r="E36" i="1" s="1"/>
  <c r="C36" i="1"/>
  <c r="D35" i="1"/>
  <c r="C35" i="1"/>
  <c r="D34" i="1"/>
  <c r="E34" i="1" s="1"/>
  <c r="C34" i="1"/>
  <c r="D33" i="1"/>
  <c r="E33" i="1" s="1"/>
  <c r="C33" i="1"/>
  <c r="D32" i="1"/>
  <c r="E32" i="1" s="1"/>
  <c r="C32" i="1"/>
  <c r="D31" i="1"/>
  <c r="E31" i="1" s="1"/>
  <c r="C31" i="1"/>
  <c r="D30" i="1"/>
  <c r="E30" i="1" s="1"/>
  <c r="C30" i="1"/>
  <c r="D29" i="1"/>
  <c r="C29" i="1"/>
  <c r="D28" i="1"/>
  <c r="E28" i="1" s="1"/>
  <c r="C28" i="1"/>
  <c r="D27" i="1"/>
  <c r="E27" i="1" s="1"/>
  <c r="C27" i="1"/>
  <c r="D26" i="1"/>
  <c r="E26" i="1" s="1"/>
  <c r="C26" i="1"/>
  <c r="D25" i="1"/>
  <c r="E25" i="1" s="1"/>
  <c r="C25" i="1"/>
  <c r="D24" i="1"/>
  <c r="E24" i="1" s="1"/>
  <c r="C24" i="1"/>
  <c r="D23" i="1"/>
  <c r="E23" i="1" s="1"/>
  <c r="C23" i="1"/>
  <c r="D22" i="1"/>
  <c r="E22" i="1" s="1"/>
  <c r="C22" i="1"/>
  <c r="D21" i="1"/>
  <c r="E21" i="1" s="1"/>
  <c r="C21" i="1"/>
  <c r="D20" i="1"/>
  <c r="E20" i="1" s="1"/>
  <c r="C20" i="1"/>
  <c r="D19" i="1"/>
  <c r="E19" i="1" s="1"/>
  <c r="C19" i="1"/>
  <c r="D18" i="1"/>
  <c r="E18" i="1" s="1"/>
  <c r="C18" i="1"/>
  <c r="D17" i="1"/>
  <c r="E17" i="1" s="1"/>
  <c r="C17" i="1"/>
  <c r="D16" i="1"/>
  <c r="E16" i="1" s="1"/>
  <c r="C16" i="1"/>
  <c r="D15" i="1"/>
  <c r="E15" i="1" s="1"/>
  <c r="C15" i="1"/>
  <c r="D14" i="1"/>
  <c r="E14" i="1" s="1"/>
  <c r="C14" i="1"/>
  <c r="D13" i="1"/>
  <c r="E13" i="1" s="1"/>
  <c r="C13" i="1"/>
  <c r="D12" i="1"/>
  <c r="E12" i="1" s="1"/>
  <c r="C12" i="1"/>
  <c r="D11" i="1"/>
  <c r="E11" i="1" s="1"/>
  <c r="C11" i="1"/>
  <c r="D10" i="1"/>
  <c r="E10" i="1" s="1"/>
  <c r="C10" i="1"/>
  <c r="D9" i="1"/>
  <c r="E9" i="1" s="1"/>
  <c r="C9" i="1"/>
  <c r="D8" i="1"/>
  <c r="E8" i="1" s="1"/>
  <c r="C8" i="1"/>
  <c r="D7" i="1"/>
  <c r="E7" i="1" s="1"/>
  <c r="C7" i="1"/>
  <c r="D6" i="1"/>
  <c r="E6" i="1" s="1"/>
  <c r="C6" i="1"/>
  <c r="E35" i="1" l="1"/>
  <c r="C92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37" i="1"/>
</calcChain>
</file>

<file path=xl/sharedStrings.xml><?xml version="1.0" encoding="utf-8"?>
<sst xmlns="http://schemas.openxmlformats.org/spreadsheetml/2006/main" count="161" uniqueCount="161">
  <si>
    <t xml:space="preserve">                           Сведения об исполнении бюджета г. Красноярска на 01. 08. 2017 г.</t>
  </si>
  <si>
    <t>тыс. руб.</t>
  </si>
  <si>
    <t>Наименование показателей</t>
  </si>
  <si>
    <t>Бюджет города   на 2017 год с учетом изменений</t>
  </si>
  <si>
    <t>Исполненона 01.08.2017г.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</si>
  <si>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</si>
  <si>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</si>
  <si>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</si>
  <si>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</si>
  <si>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</si>
  <si>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</si>
  <si>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</si>
  <si>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</si>
  <si>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</si>
  <si>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</si>
  <si>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</si>
  <si>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</si>
  <si>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</si>
  <si>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</si>
  <si>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</si>
  <si>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</si>
  <si>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</si>
  <si>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</si>
  <si>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</si>
  <si>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</si>
  <si>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</si>
  <si>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</si>
  <si>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</si>
  <si>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</si>
  <si>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</si>
  <si>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</si>
  <si>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</si>
  <si>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</si>
  <si>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</si>
  <si>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</si>
  <si>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</si>
  <si>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</si>
  <si>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</si>
  <si>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</si>
  <si>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</si>
  <si>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</si>
  <si>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</si>
  <si>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</si>
  <si>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</si>
  <si>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</si>
  <si>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</si>
  <si>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</si>
  <si>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</si>
  <si>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</si>
  <si>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</si>
  <si>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</si>
  <si>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</si>
  <si>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</si>
  <si>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</si>
  <si>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</si>
  <si>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</si>
  <si>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</si>
  <si>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</si>
  <si>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</si>
  <si>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</si>
  <si>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</si>
  <si>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</si>
  <si>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</si>
  <si>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</si>
  <si>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</si>
  <si>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</si>
  <si>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</si>
  <si>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</si>
  <si>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</si>
  <si>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</si>
  <si>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</si>
  <si>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</si>
  <si>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</si>
  <si>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</si>
  <si>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</si>
  <si>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</si>
  <si>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</si>
  <si>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</si>
  <si>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</si>
  <si>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</si>
  <si>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</si>
  <si>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</si>
  <si>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</si>
  <si>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</si>
  <si>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</si>
  <si>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</si>
  <si>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</si>
  <si>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</si>
  <si>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</si>
  <si>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</si>
  <si>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</si>
  <si>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</si>
  <si>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</si>
  <si>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</si>
  <si>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</si>
  <si>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</si>
  <si>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</si>
  <si>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</si>
  <si>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</si>
  <si>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</si>
  <si>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</si>
  <si>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</si>
  <si>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</si>
  <si>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</si>
  <si>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</si>
  <si>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</si>
  <si>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</si>
  <si>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</si>
  <si>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</si>
  <si>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</si>
  <si>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</si>
  <si>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</si>
  <si>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</si>
  <si>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</si>
  <si>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</si>
  <si>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</si>
  <si>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</si>
  <si>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</si>
  <si>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</si>
  <si>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</si>
  <si>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</si>
  <si>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</si>
  <si>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</si>
  <si>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</si>
  <si>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</si>
  <si>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</si>
  <si>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</si>
  <si>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</si>
  <si>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</si>
  <si>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</si>
  <si>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</si>
  <si>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</si>
  <si>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</si>
  <si>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</si>
  <si>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</si>
  <si>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</si>
  <si>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</si>
  <si>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</si>
  <si>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</si>
  <si>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</si>
  <si>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</si>
  <si>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</si>
  <si>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</si>
  <si>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</si>
  <si>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</si>
  <si>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</si>
  <si>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</si>
  <si>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</si>
  <si>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</si>
  <si>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</si>
  <si>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</si>
  <si>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</si>
  <si>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</si>
  <si>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</si>
  <si>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</si>
  <si>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</si>
  <si>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 xml:space="preserve">Начальник отдела финансирования               </t>
  </si>
  <si>
    <t>Е.С. Бражникова</t>
  </si>
  <si>
    <t xml:space="preserve">Исполнитель: </t>
  </si>
  <si>
    <t>Цивилева Полина Евгеньевна</t>
  </si>
  <si>
    <t>226-14-09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</si>
</sst>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8" fillId="0" borderId="2" xfId="0" applyFont="1" applyBorder="1" applyAlignment="1"/>
    <xf numFmtId="4" fontId="8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4" fontId="8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4" fontId="5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left" wrapText="1"/>
    </xf>
    <xf numFmtId="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9" fontId="5" fillId="2" borderId="2" xfId="0" applyNumberFormat="1" applyFont="1" applyFill="1" applyBorder="1" applyAlignment="1" applyProtection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/>
    <xf numFmtId="165" fontId="11" fillId="0" borderId="0" xfId="0" applyNumberFormat="1" applyFont="1"/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4" fontId="2" fillId="3" borderId="0" xfId="0" applyNumberFormat="1" applyFont="1" applyFill="1"/>
    <xf numFmtId="0" fontId="2" fillId="3" borderId="0" xfId="0" applyFont="1" applyFill="1" applyAlignment="1">
      <alignment horizontal="center" wrapText="1"/>
    </xf>
    <xf numFmtId="0" fontId="2" fillId="0" borderId="3" xfId="0" applyFont="1" applyBorder="1" applyAlignment="1">
      <alignment horizontal="right"/>
    </xf>
    <xf numFmtId="0" fontId="5" fillId="0" borderId="4" xfId="0" applyFont="1" applyBorder="1" applyAlignment="1"/>
    <xf numFmtId="4" fontId="5" fillId="3" borderId="3" xfId="0" applyNumberFormat="1" applyFont="1" applyFill="1" applyBorder="1"/>
    <xf numFmtId="0" fontId="5" fillId="3" borderId="3" xfId="0" applyFont="1" applyFill="1" applyBorder="1" applyAlignment="1">
      <alignment horizontal="center" wrapText="1"/>
    </xf>
    <xf numFmtId="49" fontId="9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/>
    <xf numFmtId="4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left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3" fillId="0" borderId="1" xfId="0" applyFont="1" applyBorder="1" applyAlignment="1"/>
    <xf numFmtId="4" fontId="3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wrapText="1"/>
    </xf>
    <xf numFmtId="49" fontId="8" fillId="0" borderId="2" xfId="0" applyNumberFormat="1" applyFont="1" applyFill="1" applyBorder="1" applyAlignment="1" applyProtection="1">
      <alignment horizontal="left" wrapText="1"/>
    </xf>
    <xf numFmtId="4" fontId="10" fillId="2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Border="1" applyAlignment="1">
      <alignment wrapText="1"/>
    </xf>
    <xf numFmtId="0" fontId="12" fillId="0" borderId="2" xfId="0" applyNumberFormat="1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4" fillId="2" borderId="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4" fillId="2" borderId="0" xfId="0" applyNumberFormat="1" applyFont="1" applyFill="1" applyBorder="1" applyAlignment="1" applyProtection="1">
      <alignment vertical="center"/>
    </xf>
    <xf numFmtId="3" fontId="14" fillId="2" borderId="0" xfId="0" applyNumberFormat="1" applyFont="1" applyFill="1" applyBorder="1" applyAlignment="1" applyProtection="1">
      <alignment horizontal="center" vertical="center"/>
    </xf>
    <xf numFmtId="3" fontId="10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9" fontId="2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7/VI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  <sheetName val="Лист2"/>
      <sheetName val="Лист3"/>
    </sheetNames>
    <sheetDataSet>
      <sheetData sheetId="0">
        <row r="9">
          <cell r="E9">
            <v>749292.98</v>
          </cell>
          <cell r="F9">
            <v>509949.63503</v>
          </cell>
        </row>
        <row r="13">
          <cell r="E13">
            <v>7267760.3300000001</v>
          </cell>
          <cell r="F13">
            <v>3789654.4790800004</v>
          </cell>
        </row>
        <row r="32">
          <cell r="E32">
            <v>985352.02</v>
          </cell>
          <cell r="F32">
            <v>674889.16613000003</v>
          </cell>
        </row>
        <row r="35">
          <cell r="E35">
            <v>686.85</v>
          </cell>
          <cell r="F35">
            <v>1056.6514</v>
          </cell>
        </row>
        <row r="41">
          <cell r="E41">
            <v>330892.03000000003</v>
          </cell>
          <cell r="F41">
            <v>48884.314019999998</v>
          </cell>
        </row>
        <row r="42">
          <cell r="E42">
            <v>941221.76</v>
          </cell>
          <cell r="F42">
            <v>536692.59563</v>
          </cell>
        </row>
        <row r="51">
          <cell r="E51">
            <v>258832.82</v>
          </cell>
          <cell r="F51">
            <v>130758.79272000001</v>
          </cell>
        </row>
        <row r="59">
          <cell r="E59">
            <v>121.4</v>
          </cell>
          <cell r="F59">
            <v>11.75149</v>
          </cell>
        </row>
        <row r="76">
          <cell r="E76">
            <v>2014442.8100000005</v>
          </cell>
          <cell r="F76">
            <v>834557.17617999983</v>
          </cell>
        </row>
        <row r="107">
          <cell r="E107">
            <v>77507.760000000009</v>
          </cell>
          <cell r="F107">
            <v>34977.756229999999</v>
          </cell>
        </row>
        <row r="115">
          <cell r="E115">
            <v>55891.38</v>
          </cell>
          <cell r="F115">
            <v>43571.638330000002</v>
          </cell>
        </row>
        <row r="129">
          <cell r="E129">
            <v>993814.45</v>
          </cell>
          <cell r="F129">
            <v>518667.46392000001</v>
          </cell>
        </row>
        <row r="152">
          <cell r="E152">
            <v>362.57</v>
          </cell>
          <cell r="F152">
            <v>73.25</v>
          </cell>
        </row>
        <row r="157">
          <cell r="E157">
            <v>233986.86000000004</v>
          </cell>
          <cell r="F157">
            <v>155856.29027</v>
          </cell>
        </row>
        <row r="209">
          <cell r="E209">
            <v>12289.78</v>
          </cell>
          <cell r="F209">
            <v>5279.7301399999997</v>
          </cell>
        </row>
        <row r="215">
          <cell r="E215">
            <v>14319075.649819998</v>
          </cell>
          <cell r="F215">
            <v>7378895.3914699992</v>
          </cell>
        </row>
        <row r="216">
          <cell r="E216">
            <v>14310873.051819999</v>
          </cell>
          <cell r="F216">
            <v>7374760.3375399997</v>
          </cell>
        </row>
        <row r="217">
          <cell r="E217">
            <v>98530.4</v>
          </cell>
          <cell r="F217">
            <v>98530.4</v>
          </cell>
        </row>
        <row r="221">
          <cell r="E221">
            <v>9666759.7498199996</v>
          </cell>
          <cell r="F221">
            <v>6284563.3273299998</v>
          </cell>
        </row>
        <row r="270">
          <cell r="E270">
            <v>0</v>
          </cell>
          <cell r="F270">
            <v>0</v>
          </cell>
        </row>
        <row r="280">
          <cell r="E280">
            <v>4545582.9019999988</v>
          </cell>
          <cell r="F280">
            <v>991666.61020999996</v>
          </cell>
        </row>
        <row r="341">
          <cell r="E341">
            <v>0</v>
          </cell>
          <cell r="F341">
            <v>0</v>
          </cell>
        </row>
        <row r="344">
          <cell r="E344">
            <v>21274.53</v>
          </cell>
          <cell r="F344">
            <v>17529.298999999999</v>
          </cell>
        </row>
        <row r="346">
          <cell r="E346">
            <v>55269.84</v>
          </cell>
          <cell r="F346">
            <v>56055.573380000002</v>
          </cell>
        </row>
        <row r="352">
          <cell r="E352">
            <v>-68341.771999999997</v>
          </cell>
          <cell r="F352">
            <v>-69449.818450000006</v>
          </cell>
        </row>
        <row r="373">
          <cell r="E373">
            <v>28754901.619819999</v>
          </cell>
          <cell r="F373">
            <v>14943222.745299999</v>
          </cell>
        </row>
        <row r="376">
          <cell r="E376">
            <v>2875223.6856099996</v>
          </cell>
          <cell r="F376">
            <v>1705093.5785699999</v>
          </cell>
        </row>
        <row r="412">
          <cell r="E412">
            <v>2794.07</v>
          </cell>
          <cell r="F412">
            <v>1476.4644900000001</v>
          </cell>
        </row>
        <row r="416">
          <cell r="E416">
            <v>64484.619999999995</v>
          </cell>
          <cell r="F416">
            <v>29067.241410000002</v>
          </cell>
        </row>
        <row r="424">
          <cell r="E424">
            <v>837678.66486999998</v>
          </cell>
          <cell r="F424">
            <v>460980.99965000001</v>
          </cell>
        </row>
        <row r="436">
          <cell r="E436">
            <v>0</v>
          </cell>
          <cell r="F436">
            <v>0</v>
          </cell>
        </row>
        <row r="439">
          <cell r="E439">
            <v>181924.1</v>
          </cell>
          <cell r="F439">
            <v>90636.195070000002</v>
          </cell>
        </row>
        <row r="449">
          <cell r="E449">
            <v>7504.15</v>
          </cell>
          <cell r="F449">
            <v>4278.2045099999996</v>
          </cell>
        </row>
        <row r="456">
          <cell r="E456">
            <v>76506.570460000003</v>
          </cell>
          <cell r="F456">
            <v>0</v>
          </cell>
        </row>
        <row r="458">
          <cell r="E458">
            <v>1704331.5102800003</v>
          </cell>
          <cell r="F458">
            <v>1118654.4734399999</v>
          </cell>
        </row>
        <row r="483">
          <cell r="E483">
            <v>74339.332569999999</v>
          </cell>
          <cell r="F483">
            <v>44219.667609999997</v>
          </cell>
        </row>
        <row r="494">
          <cell r="E494">
            <v>74339.332569999999</v>
          </cell>
          <cell r="F494">
            <v>44219.667609999997</v>
          </cell>
        </row>
        <row r="502">
          <cell r="E502">
            <v>4459858.3232499994</v>
          </cell>
          <cell r="F502">
            <v>1281458.4137900001</v>
          </cell>
        </row>
        <row r="558">
          <cell r="E558">
            <v>531548.22470000002</v>
          </cell>
          <cell r="F558">
            <v>278623.03610999999</v>
          </cell>
        </row>
        <row r="568">
          <cell r="E568">
            <v>3833053.69967</v>
          </cell>
          <cell r="F568">
            <v>954288.20388000016</v>
          </cell>
        </row>
        <row r="577">
          <cell r="E577">
            <v>95256.398880000008</v>
          </cell>
          <cell r="F577">
            <v>48547.173799999997</v>
          </cell>
        </row>
        <row r="591">
          <cell r="E591">
            <v>2906151.7670099996</v>
          </cell>
          <cell r="F591">
            <v>822619.0597300001</v>
          </cell>
        </row>
        <row r="635">
          <cell r="E635">
            <v>836263.11612999998</v>
          </cell>
          <cell r="F635">
            <v>208752.98968999999</v>
          </cell>
        </row>
        <row r="645">
          <cell r="E645">
            <v>454772.66541000002</v>
          </cell>
          <cell r="F645">
            <v>122677.1278</v>
          </cell>
        </row>
        <row r="652">
          <cell r="E652">
            <v>1050581.6642199999</v>
          </cell>
          <cell r="F652">
            <v>272842.64951000002</v>
          </cell>
        </row>
        <row r="659">
          <cell r="E659">
            <v>0</v>
          </cell>
          <cell r="F659">
            <v>0</v>
          </cell>
        </row>
        <row r="662">
          <cell r="E662">
            <v>564534.32125000004</v>
          </cell>
          <cell r="F662">
            <v>218346.29272999999</v>
          </cell>
        </row>
        <row r="683">
          <cell r="E683">
            <v>3700</v>
          </cell>
          <cell r="F683">
            <v>648.70000000000005</v>
          </cell>
        </row>
        <row r="690">
          <cell r="E690">
            <v>3700</v>
          </cell>
          <cell r="F690">
            <v>648.70000000000005</v>
          </cell>
        </row>
        <row r="693">
          <cell r="E693">
            <v>0</v>
          </cell>
          <cell r="F693">
            <v>0</v>
          </cell>
        </row>
        <row r="695">
          <cell r="E695">
            <v>14109508.687550003</v>
          </cell>
          <cell r="F695">
            <v>8013864.4752700003</v>
          </cell>
        </row>
        <row r="736">
          <cell r="E736">
            <v>4977652.7359100003</v>
          </cell>
          <cell r="F736">
            <v>2820439.5257800003</v>
          </cell>
        </row>
        <row r="750">
          <cell r="E750">
            <v>6962142.4089200003</v>
          </cell>
          <cell r="F750">
            <v>3914909.5210099998</v>
          </cell>
        </row>
        <row r="762">
          <cell r="E762">
            <v>1106114.0794599999</v>
          </cell>
          <cell r="F762">
            <v>632319.30437000003</v>
          </cell>
        </row>
        <row r="769">
          <cell r="E769">
            <v>559968.25251999998</v>
          </cell>
          <cell r="F769">
            <v>360303.77152000001</v>
          </cell>
        </row>
        <row r="790">
          <cell r="E790">
            <v>503631.21074000001</v>
          </cell>
          <cell r="F790">
            <v>285892.35259000002</v>
          </cell>
        </row>
        <row r="810">
          <cell r="E810">
            <v>778065.8957900001</v>
          </cell>
          <cell r="F810">
            <v>405227.53271</v>
          </cell>
        </row>
        <row r="850">
          <cell r="E850">
            <v>712152.93779</v>
          </cell>
          <cell r="F850">
            <v>369871.97873999999</v>
          </cell>
        </row>
        <row r="858">
          <cell r="E858">
            <v>21267.22</v>
          </cell>
          <cell r="F858">
            <v>10708.00122</v>
          </cell>
        </row>
        <row r="862">
          <cell r="E862">
            <v>44645.737999999998</v>
          </cell>
          <cell r="F862">
            <v>24647.552750000003</v>
          </cell>
        </row>
        <row r="873">
          <cell r="E873">
            <v>0</v>
          </cell>
          <cell r="F873">
            <v>0</v>
          </cell>
        </row>
        <row r="894">
          <cell r="E894">
            <v>0</v>
          </cell>
          <cell r="F894">
            <v>0</v>
          </cell>
        </row>
        <row r="994">
          <cell r="E994">
            <v>1957856.94759</v>
          </cell>
          <cell r="F994">
            <v>1013948.5861399999</v>
          </cell>
        </row>
        <row r="1039">
          <cell r="E1039">
            <v>27671.55</v>
          </cell>
          <cell r="F1039">
            <v>14805.51095</v>
          </cell>
        </row>
        <row r="1042">
          <cell r="E1042">
            <v>685288.58</v>
          </cell>
          <cell r="F1042">
            <v>369185.54547000001</v>
          </cell>
        </row>
        <row r="1046">
          <cell r="E1046">
            <v>621809.67059000011</v>
          </cell>
          <cell r="F1046">
            <v>328544.15545999998</v>
          </cell>
        </row>
        <row r="1060">
          <cell r="E1060">
            <v>116435.1</v>
          </cell>
          <cell r="F1060">
            <v>65843.857629999999</v>
          </cell>
        </row>
        <row r="1064">
          <cell r="E1064">
            <v>506652.04700000008</v>
          </cell>
          <cell r="F1064">
            <v>235569.51662999997</v>
          </cell>
        </row>
        <row r="1076">
          <cell r="E1076">
            <v>725730.39602999995</v>
          </cell>
          <cell r="F1076">
            <v>425494.15598999994</v>
          </cell>
        </row>
        <row r="1124">
          <cell r="E1124">
            <v>336242.27315999998</v>
          </cell>
          <cell r="F1124">
            <v>195817.59295999998</v>
          </cell>
        </row>
        <row r="1127">
          <cell r="E1127">
            <v>264778.31287000002</v>
          </cell>
          <cell r="F1127">
            <v>148534.32741999999</v>
          </cell>
        </row>
        <row r="1135">
          <cell r="E1135">
            <v>124709.81</v>
          </cell>
          <cell r="F1135">
            <v>81142.235610000003</v>
          </cell>
        </row>
        <row r="1147">
          <cell r="E1147">
            <v>1507788.05</v>
          </cell>
          <cell r="F1147">
            <v>654499.17131999996</v>
          </cell>
        </row>
        <row r="1150">
          <cell r="E1150">
            <v>1507788.05</v>
          </cell>
          <cell r="F1150">
            <v>654499.17131999996</v>
          </cell>
        </row>
        <row r="1154">
          <cell r="E1154">
            <v>29398223.085400004</v>
          </cell>
          <cell r="F1154">
            <v>14367073.341130001</v>
          </cell>
        </row>
        <row r="1160">
          <cell r="E1160">
            <v>0</v>
          </cell>
          <cell r="F1160">
            <v>0</v>
          </cell>
        </row>
        <row r="1161">
          <cell r="E1161">
            <v>0</v>
          </cell>
          <cell r="F1161">
            <v>0</v>
          </cell>
        </row>
        <row r="1164">
          <cell r="E1164">
            <v>1240246.02</v>
          </cell>
          <cell r="F1164">
            <v>1830000</v>
          </cell>
        </row>
        <row r="1165">
          <cell r="E1165">
            <v>-1840273.02</v>
          </cell>
          <cell r="F1165">
            <v>-1180000</v>
          </cell>
        </row>
        <row r="1167">
          <cell r="F1167">
            <v>-417000</v>
          </cell>
        </row>
        <row r="1168">
          <cell r="E1168">
            <v>11640657.130000001</v>
          </cell>
          <cell r="F1168">
            <v>5179989.16</v>
          </cell>
        </row>
        <row r="1169">
          <cell r="E1169">
            <v>-10540630.130000001</v>
          </cell>
          <cell r="F1169">
            <v>-5596989.1600000001</v>
          </cell>
        </row>
        <row r="1170">
          <cell r="E1170">
            <v>0</v>
          </cell>
        </row>
        <row r="1175">
          <cell r="E1175">
            <v>0</v>
          </cell>
          <cell r="F1175">
            <v>0</v>
          </cell>
        </row>
        <row r="1179">
          <cell r="E1179">
            <v>-41635804.769819997</v>
          </cell>
          <cell r="F1179">
            <v>-22065245.154449999</v>
          </cell>
        </row>
        <row r="1180">
          <cell r="E1180">
            <v>41779126.235399999</v>
          </cell>
          <cell r="F1180">
            <v>21256095.75028</v>
          </cell>
        </row>
      </sheetData>
      <sheetData sheetId="1"/>
      <sheetData sheetId="2">
        <row r="21">
          <cell r="D21">
            <v>463294.72000000003</v>
          </cell>
          <cell r="E21">
            <v>251619.89378999997</v>
          </cell>
        </row>
        <row r="29">
          <cell r="D29">
            <v>50075.45</v>
          </cell>
          <cell r="E29">
            <v>27826.769469999999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94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.75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2"/>
      <c r="B6" s="17" t="s">
        <v>6</v>
      </c>
      <c r="C6" s="18">
        <f>C7+C11+C15+C18+C19+C20+C21+C22+C23+C24+C25+C26+C10</f>
        <v>14435825.970000003</v>
      </c>
      <c r="D6" s="19">
        <f>D7+D11+D15+D18+D19+D20+D21+D22+D23+D24+D25+D26+D10</f>
        <v>7564327.3538300004</v>
      </c>
      <c r="E6" s="20">
        <f>D6/C6</f>
        <v>0.52399685127473172</v>
      </c>
      <c r="F6" s="21"/>
      <c r="G6" s="21"/>
      <c r="H6" s="8"/>
      <c r="I6" s="8"/>
      <c r="J6" s="8"/>
      <c r="K6" s="8"/>
      <c r="L6" s="8"/>
      <c r="M6" s="8"/>
      <c r="N6" s="8"/>
      <c r="O6" s="8"/>
    </row>
    <row r="7" spans="1:15" ht="15.75" x14ac:dyDescent="0.25">
      <c r="A7" s="12"/>
      <c r="B7" s="17" t="s">
        <v>7</v>
      </c>
      <c r="C7" s="22">
        <f>C8+C9</f>
        <v>8017053.3100000005</v>
      </c>
      <c r="D7" s="23">
        <f>D8+D9+0.01</f>
        <v>4299604.1241100002</v>
      </c>
      <c r="E7" s="24">
        <f>D7/C7</f>
        <v>0.53630728870755129</v>
      </c>
      <c r="F7" s="21"/>
      <c r="G7" s="21"/>
      <c r="H7" s="8"/>
      <c r="I7" s="8"/>
      <c r="J7" s="8"/>
      <c r="K7" s="8"/>
      <c r="L7" s="8"/>
      <c r="M7" s="8"/>
      <c r="N7" s="8"/>
      <c r="O7" s="8"/>
    </row>
    <row r="8" spans="1:15" ht="15.75" x14ac:dyDescent="0.25">
      <c r="A8" s="12"/>
      <c r="B8" s="25" t="s">
        <v>8</v>
      </c>
      <c r="C8" s="26">
        <f>[1]Расшир!E9</f>
        <v>749292.98</v>
      </c>
      <c r="D8" s="27">
        <f>[1]Расшир!F9</f>
        <v>509949.63503</v>
      </c>
      <c r="E8" s="24">
        <f>D8/C8</f>
        <v>0.68057441967493149</v>
      </c>
      <c r="F8" s="21"/>
      <c r="G8" s="21"/>
      <c r="H8" s="8"/>
      <c r="I8" s="8"/>
      <c r="J8" s="8"/>
      <c r="K8" s="8"/>
      <c r="L8" s="8"/>
      <c r="M8" s="8"/>
      <c r="N8" s="8"/>
      <c r="O8" s="8"/>
    </row>
    <row r="9" spans="1:15" ht="15.75" x14ac:dyDescent="0.25">
      <c r="A9" s="12"/>
      <c r="B9" s="25" t="s">
        <v>9</v>
      </c>
      <c r="C9" s="26">
        <f>[1]Расшир!E13</f>
        <v>7267760.3300000001</v>
      </c>
      <c r="D9" s="27">
        <f>[1]Расшир!F13</f>
        <v>3789654.4790800004</v>
      </c>
      <c r="E9" s="28">
        <f>D9/C9</f>
        <v>0.52143360636659852</v>
      </c>
      <c r="F9" s="21"/>
      <c r="G9" s="21"/>
      <c r="H9" s="8"/>
      <c r="I9" s="8"/>
      <c r="J9" s="8"/>
      <c r="K9" s="8"/>
      <c r="L9" s="8"/>
      <c r="M9" s="8"/>
      <c r="N9" s="8"/>
      <c r="O9" s="8"/>
    </row>
    <row r="10" spans="1:15" ht="28.5" customHeight="1" x14ac:dyDescent="0.25">
      <c r="A10" s="12"/>
      <c r="B10" s="29" t="s">
        <v>10</v>
      </c>
      <c r="C10" s="30">
        <f>[1]экономика!D21</f>
        <v>463294.72000000003</v>
      </c>
      <c r="D10" s="23">
        <f>[1]экономика!E21</f>
        <v>251619.89378999997</v>
      </c>
      <c r="E10" s="31">
        <f>D10/C10</f>
        <v>0.5431097807244597</v>
      </c>
      <c r="F10" s="21"/>
      <c r="G10" s="21"/>
      <c r="H10" s="8"/>
      <c r="I10" s="8"/>
      <c r="J10" s="8"/>
      <c r="K10" s="8"/>
      <c r="L10" s="8"/>
      <c r="M10" s="8"/>
      <c r="N10" s="8"/>
      <c r="O10" s="8"/>
    </row>
    <row r="11" spans="1:15" ht="15.75" x14ac:dyDescent="0.25">
      <c r="A11" s="12"/>
      <c r="B11" s="17" t="s">
        <v>11</v>
      </c>
      <c r="C11" s="22">
        <f>C12+C13+C14</f>
        <v>1036114.32</v>
      </c>
      <c r="D11" s="22">
        <f>D12+D13+D14</f>
        <v>703772.58700000006</v>
      </c>
      <c r="E11" s="24">
        <f t="shared" ref="E11:E90" si="0">D11/C11</f>
        <v>0.67924221624501835</v>
      </c>
      <c r="F11" s="21"/>
      <c r="G11" s="21"/>
      <c r="H11" s="8"/>
      <c r="I11" s="8"/>
      <c r="J11" s="8"/>
      <c r="K11" s="8"/>
      <c r="L11" s="8"/>
      <c r="M11" s="8"/>
      <c r="N11" s="8"/>
      <c r="O11" s="8"/>
    </row>
    <row r="12" spans="1:15" ht="39.75" customHeight="1" x14ac:dyDescent="0.25">
      <c r="A12" s="12"/>
      <c r="B12" s="32" t="s">
        <v>12</v>
      </c>
      <c r="C12" s="26">
        <f>[1]Расшир!E32</f>
        <v>985352.02</v>
      </c>
      <c r="D12" s="26">
        <f>[1]Расшир!F32</f>
        <v>674889.16613000003</v>
      </c>
      <c r="E12" s="28">
        <f t="shared" si="0"/>
        <v>0.68492188825065792</v>
      </c>
      <c r="F12" s="21"/>
      <c r="G12" s="21"/>
      <c r="H12" s="8"/>
      <c r="I12" s="8"/>
      <c r="J12" s="8"/>
      <c r="K12" s="8"/>
      <c r="L12" s="8"/>
      <c r="M12" s="8"/>
      <c r="N12" s="8"/>
      <c r="O12" s="8"/>
    </row>
    <row r="13" spans="1:15" ht="15.75" x14ac:dyDescent="0.25">
      <c r="A13" s="12"/>
      <c r="B13" s="25" t="s">
        <v>13</v>
      </c>
      <c r="C13" s="26">
        <f>[1]Расшир!E35</f>
        <v>686.85</v>
      </c>
      <c r="D13" s="26">
        <f>[1]Расшир!F35</f>
        <v>1056.6514</v>
      </c>
      <c r="E13" s="28">
        <f t="shared" si="0"/>
        <v>1.5384019800538691</v>
      </c>
      <c r="F13" s="21"/>
      <c r="G13" s="21"/>
      <c r="H13" s="8"/>
      <c r="I13" s="8"/>
      <c r="J13" s="8"/>
      <c r="K13" s="8"/>
      <c r="L13" s="8"/>
      <c r="M13" s="8"/>
      <c r="N13" s="8"/>
      <c r="O13" s="8"/>
    </row>
    <row r="14" spans="1:15" ht="51" customHeight="1" x14ac:dyDescent="0.25">
      <c r="A14" s="12"/>
      <c r="B14" s="33" t="s">
        <v>14</v>
      </c>
      <c r="C14" s="26">
        <f>[1]экономика!D29</f>
        <v>50075.45</v>
      </c>
      <c r="D14" s="26">
        <f>[1]экономика!E29</f>
        <v>27826.769469999999</v>
      </c>
      <c r="E14" s="24">
        <f t="shared" si="0"/>
        <v>0.55569684286411802</v>
      </c>
      <c r="F14" s="21"/>
      <c r="G14" s="21"/>
      <c r="H14" s="8"/>
      <c r="I14" s="8"/>
      <c r="J14" s="8"/>
      <c r="K14" s="8"/>
      <c r="L14" s="8"/>
      <c r="M14" s="8"/>
      <c r="N14" s="8"/>
      <c r="O14" s="8"/>
    </row>
    <row r="15" spans="1:15" ht="15.75" x14ac:dyDescent="0.25">
      <c r="A15" s="12"/>
      <c r="B15" s="17" t="s">
        <v>15</v>
      </c>
      <c r="C15" s="22">
        <f>C16+C17</f>
        <v>1272113.79</v>
      </c>
      <c r="D15" s="22">
        <f>D16+D17</f>
        <v>585576.90965000005</v>
      </c>
      <c r="E15" s="24">
        <f>D15/C15</f>
        <v>0.46031802677809192</v>
      </c>
      <c r="F15" s="21"/>
      <c r="G15" s="21"/>
      <c r="H15" s="8"/>
      <c r="I15" s="8"/>
      <c r="J15" s="8"/>
      <c r="K15" s="8"/>
      <c r="L15" s="8"/>
      <c r="M15" s="8"/>
      <c r="N15" s="8"/>
      <c r="O15" s="8"/>
    </row>
    <row r="16" spans="1:15" ht="15.75" x14ac:dyDescent="0.25">
      <c r="A16" s="12"/>
      <c r="B16" s="25" t="s">
        <v>16</v>
      </c>
      <c r="C16" s="26">
        <f>[1]Расшир!E41</f>
        <v>330892.03000000003</v>
      </c>
      <c r="D16" s="26">
        <f>[1]Расшир!F41</f>
        <v>48884.314019999998</v>
      </c>
      <c r="E16" s="28">
        <f>D16/C16</f>
        <v>0.14773493946046387</v>
      </c>
      <c r="F16" s="21"/>
      <c r="G16" s="21"/>
      <c r="H16" s="8"/>
      <c r="I16" s="8"/>
      <c r="J16" s="8"/>
      <c r="K16" s="8"/>
      <c r="L16" s="8"/>
      <c r="M16" s="8"/>
      <c r="N16" s="8"/>
      <c r="O16" s="8"/>
    </row>
    <row r="17" spans="1:15" ht="15.75" x14ac:dyDescent="0.25">
      <c r="A17" s="12"/>
      <c r="B17" s="25" t="s">
        <v>17</v>
      </c>
      <c r="C17" s="26">
        <f>[1]Расшир!E42</f>
        <v>941221.76</v>
      </c>
      <c r="D17" s="26">
        <f>[1]Расшир!F42</f>
        <v>536692.59563</v>
      </c>
      <c r="E17" s="28">
        <f t="shared" si="0"/>
        <v>0.57020844442652918</v>
      </c>
      <c r="F17" s="21"/>
      <c r="G17" s="21"/>
      <c r="H17" s="8"/>
      <c r="I17" s="8"/>
      <c r="J17" s="8"/>
      <c r="K17" s="8"/>
      <c r="L17" s="8"/>
      <c r="M17" s="8"/>
      <c r="N17" s="8"/>
      <c r="O17" s="8"/>
    </row>
    <row r="18" spans="1:15" ht="15.75" x14ac:dyDescent="0.25">
      <c r="A18" s="12"/>
      <c r="B18" s="17" t="s">
        <v>18</v>
      </c>
      <c r="C18" s="22">
        <f>[1]Расшир!E51</f>
        <v>258832.82</v>
      </c>
      <c r="D18" s="22">
        <f>[1]Расшир!F51</f>
        <v>130758.79272000001</v>
      </c>
      <c r="E18" s="24">
        <f t="shared" si="0"/>
        <v>0.50518629252658143</v>
      </c>
      <c r="F18" s="21"/>
      <c r="G18" s="21"/>
      <c r="H18" s="8"/>
      <c r="I18" s="8"/>
      <c r="J18" s="8"/>
      <c r="K18" s="8"/>
      <c r="L18" s="8"/>
      <c r="M18" s="8"/>
      <c r="N18" s="8"/>
      <c r="O18" s="8"/>
    </row>
    <row r="19" spans="1:15" ht="36" customHeight="1" x14ac:dyDescent="0.25">
      <c r="A19" s="12"/>
      <c r="B19" s="34" t="s">
        <v>19</v>
      </c>
      <c r="C19" s="22">
        <f>[1]Расшир!E59</f>
        <v>121.4</v>
      </c>
      <c r="D19" s="22">
        <f>[1]Расшир!F59</f>
        <v>11.75149</v>
      </c>
      <c r="E19" s="24">
        <f>D19/C19</f>
        <v>9.6799752883031304E-2</v>
      </c>
      <c r="F19" s="21"/>
      <c r="G19" s="21"/>
      <c r="H19" s="8"/>
      <c r="I19" s="8"/>
      <c r="J19" s="8"/>
      <c r="K19" s="8"/>
      <c r="L19" s="8"/>
      <c r="M19" s="8"/>
      <c r="N19" s="8"/>
      <c r="O19" s="8"/>
    </row>
    <row r="20" spans="1:15" ht="40.5" customHeight="1" x14ac:dyDescent="0.25">
      <c r="A20" s="12"/>
      <c r="B20" s="34" t="s">
        <v>20</v>
      </c>
      <c r="C20" s="22">
        <f>[1]Расшир!E76</f>
        <v>2014442.8100000005</v>
      </c>
      <c r="D20" s="22">
        <f>[1]Расшир!F76-0.01</f>
        <v>834557.16617999983</v>
      </c>
      <c r="E20" s="24">
        <f t="shared" si="0"/>
        <v>0.41428684996026249</v>
      </c>
      <c r="F20" s="21"/>
      <c r="G20" s="21"/>
      <c r="H20" s="8"/>
      <c r="I20" s="8"/>
      <c r="J20" s="8"/>
      <c r="K20" s="8"/>
      <c r="L20" s="8"/>
      <c r="M20" s="8"/>
      <c r="N20" s="8"/>
      <c r="O20" s="8"/>
    </row>
    <row r="21" spans="1:15" ht="22.5" customHeight="1" x14ac:dyDescent="0.25">
      <c r="A21" s="12"/>
      <c r="B21" s="34" t="s">
        <v>21</v>
      </c>
      <c r="C21" s="22">
        <f>[1]Расшир!E107</f>
        <v>77507.760000000009</v>
      </c>
      <c r="D21" s="22">
        <f>[1]Расшир!F107</f>
        <v>34977.756229999999</v>
      </c>
      <c r="E21" s="24">
        <f t="shared" si="0"/>
        <v>0.45128070053888791</v>
      </c>
      <c r="F21" s="21"/>
      <c r="G21" s="21"/>
      <c r="H21" s="8"/>
      <c r="I21" s="8"/>
      <c r="J21" s="8"/>
      <c r="K21" s="8"/>
      <c r="L21" s="8"/>
      <c r="M21" s="8"/>
      <c r="N21" s="8"/>
      <c r="O21" s="8"/>
    </row>
    <row r="22" spans="1:15" ht="35.25" customHeight="1" x14ac:dyDescent="0.25">
      <c r="A22" s="12"/>
      <c r="B22" s="34" t="s">
        <v>22</v>
      </c>
      <c r="C22" s="22">
        <f>[1]Расшир!E115</f>
        <v>55891.38</v>
      </c>
      <c r="D22" s="22">
        <f>[1]Расшир!F115</f>
        <v>43571.638330000002</v>
      </c>
      <c r="E22" s="24">
        <f t="shared" si="0"/>
        <v>0.77957707127646525</v>
      </c>
      <c r="F22" s="21"/>
      <c r="G22" s="21"/>
      <c r="H22" s="8"/>
      <c r="I22" s="8"/>
      <c r="J22" s="8"/>
      <c r="K22" s="8"/>
      <c r="L22" s="8"/>
      <c r="M22" s="8"/>
      <c r="N22" s="8"/>
      <c r="O22" s="8"/>
    </row>
    <row r="23" spans="1:15" ht="36" customHeight="1" x14ac:dyDescent="0.25">
      <c r="A23" s="12"/>
      <c r="B23" s="34" t="s">
        <v>23</v>
      </c>
      <c r="C23" s="22">
        <f>[1]Расшир!E129</f>
        <v>993814.45</v>
      </c>
      <c r="D23" s="22">
        <f>[1]Расшир!F129</f>
        <v>518667.46392000001</v>
      </c>
      <c r="E23" s="24">
        <f t="shared" si="0"/>
        <v>0.52189567571693085</v>
      </c>
      <c r="F23" s="21"/>
      <c r="G23" s="21"/>
      <c r="H23" s="8"/>
      <c r="I23" s="8"/>
      <c r="J23" s="8"/>
      <c r="K23" s="8"/>
      <c r="L23" s="8"/>
      <c r="M23" s="8"/>
      <c r="N23" s="8"/>
      <c r="O23" s="8"/>
    </row>
    <row r="24" spans="1:15" ht="15.75" customHeight="1" x14ac:dyDescent="0.25">
      <c r="A24" s="12"/>
      <c r="B24" s="17" t="s">
        <v>24</v>
      </c>
      <c r="C24" s="22">
        <f>[1]Расшир!E152</f>
        <v>362.57</v>
      </c>
      <c r="D24" s="22">
        <f>[1]Расшир!F152</f>
        <v>73.25</v>
      </c>
      <c r="E24" s="24">
        <f t="shared" si="0"/>
        <v>0.20202995283669362</v>
      </c>
      <c r="F24" s="21"/>
      <c r="G24" s="21"/>
      <c r="H24" s="8"/>
      <c r="I24" s="8"/>
      <c r="J24" s="8"/>
      <c r="K24" s="8"/>
      <c r="L24" s="8"/>
      <c r="M24" s="8"/>
      <c r="N24" s="8"/>
      <c r="O24" s="8"/>
    </row>
    <row r="25" spans="1:15" ht="15.75" x14ac:dyDescent="0.25">
      <c r="A25" s="12"/>
      <c r="B25" s="17" t="s">
        <v>25</v>
      </c>
      <c r="C25" s="22">
        <f>[1]Расшир!E157</f>
        <v>233986.86000000004</v>
      </c>
      <c r="D25" s="22">
        <f>[1]Расшир!F157</f>
        <v>155856.29027</v>
      </c>
      <c r="E25" s="24">
        <f t="shared" si="0"/>
        <v>0.66608992603259842</v>
      </c>
      <c r="F25" s="21"/>
      <c r="G25" s="21"/>
      <c r="H25" s="8"/>
      <c r="I25" s="8"/>
      <c r="J25" s="8"/>
      <c r="K25" s="8"/>
      <c r="L25" s="8"/>
      <c r="M25" s="8"/>
      <c r="N25" s="8"/>
      <c r="O25" s="8"/>
    </row>
    <row r="26" spans="1:15" ht="24" customHeight="1" x14ac:dyDescent="0.25">
      <c r="A26" s="12"/>
      <c r="B26" s="35" t="s">
        <v>26</v>
      </c>
      <c r="C26" s="22">
        <f>[1]Расшир!E209</f>
        <v>12289.78</v>
      </c>
      <c r="D26" s="22">
        <f>[1]Расшир!F209</f>
        <v>5279.7301399999997</v>
      </c>
      <c r="E26" s="24">
        <f t="shared" si="0"/>
        <v>0.42960330778907346</v>
      </c>
      <c r="F26" s="21"/>
      <c r="G26" s="21"/>
      <c r="H26" s="8"/>
      <c r="I26" s="8"/>
      <c r="J26" s="8"/>
      <c r="K26" s="8"/>
      <c r="L26" s="8"/>
      <c r="M26" s="8"/>
      <c r="N26" s="8"/>
      <c r="O26" s="8"/>
    </row>
    <row r="27" spans="1:15" ht="15.75" x14ac:dyDescent="0.25">
      <c r="A27" s="12"/>
      <c r="B27" s="17" t="s">
        <v>27</v>
      </c>
      <c r="C27" s="22">
        <f>[1]Расшир!E215</f>
        <v>14319075.649819998</v>
      </c>
      <c r="D27" s="22">
        <f>[1]Расшир!F215</f>
        <v>7378895.3914699992</v>
      </c>
      <c r="E27" s="24">
        <f t="shared" si="0"/>
        <v>0.51531925467289208</v>
      </c>
      <c r="F27" s="21"/>
      <c r="G27" s="21"/>
      <c r="H27" s="8"/>
      <c r="I27" s="8"/>
      <c r="J27" s="8"/>
      <c r="K27" s="8"/>
      <c r="L27" s="8"/>
      <c r="M27" s="8"/>
      <c r="N27" s="8"/>
      <c r="O27" s="8"/>
    </row>
    <row r="28" spans="1:15" ht="43.5" customHeight="1" x14ac:dyDescent="0.25">
      <c r="A28" s="12"/>
      <c r="B28" s="35" t="s">
        <v>28</v>
      </c>
      <c r="C28" s="22">
        <f>[1]Расшир!E216</f>
        <v>14310873.051819999</v>
      </c>
      <c r="D28" s="22">
        <f>[1]Расшир!F216</f>
        <v>7374760.3375399997</v>
      </c>
      <c r="E28" s="24">
        <f t="shared" si="0"/>
        <v>0.51532567655626771</v>
      </c>
      <c r="F28" s="21"/>
      <c r="G28" s="21"/>
      <c r="H28" s="8"/>
      <c r="I28" s="8"/>
      <c r="J28" s="8"/>
      <c r="K28" s="8"/>
      <c r="L28" s="8"/>
      <c r="M28" s="8"/>
      <c r="N28" s="8"/>
      <c r="O28" s="8"/>
    </row>
    <row r="29" spans="1:15" ht="44.25" hidden="1" customHeight="1" x14ac:dyDescent="0.25">
      <c r="A29" s="12"/>
      <c r="B29" s="36" t="s">
        <v>29</v>
      </c>
      <c r="C29" s="22">
        <f>[1]Расшир!E341</f>
        <v>0</v>
      </c>
      <c r="D29" s="22">
        <f>[1]Расшир!F341</f>
        <v>0</v>
      </c>
      <c r="E29" s="24">
        <v>0</v>
      </c>
      <c r="F29" s="21"/>
      <c r="G29" s="21"/>
      <c r="H29" s="8"/>
      <c r="I29" s="8"/>
      <c r="J29" s="8"/>
      <c r="K29" s="8"/>
      <c r="L29" s="8"/>
      <c r="M29" s="8"/>
      <c r="N29" s="8"/>
      <c r="O29" s="8"/>
    </row>
    <row r="30" spans="1:15" ht="33" customHeight="1" x14ac:dyDescent="0.25">
      <c r="A30" s="37"/>
      <c r="B30" s="38" t="s">
        <v>30</v>
      </c>
      <c r="C30" s="26">
        <f>[1]Расшир!E217</f>
        <v>98530.4</v>
      </c>
      <c r="D30" s="26">
        <f>[1]Расшир!F217</f>
        <v>98530.4</v>
      </c>
      <c r="E30" s="28">
        <f t="shared" si="0"/>
        <v>1</v>
      </c>
      <c r="F30" s="21"/>
      <c r="G30" s="21"/>
      <c r="H30" s="8"/>
      <c r="I30" s="8"/>
      <c r="J30" s="8"/>
      <c r="K30" s="8"/>
      <c r="L30" s="8"/>
      <c r="M30" s="8"/>
      <c r="N30" s="8"/>
      <c r="O30" s="8"/>
    </row>
    <row r="31" spans="1:15" ht="33" customHeight="1" x14ac:dyDescent="0.25">
      <c r="A31" s="39"/>
      <c r="B31" s="38" t="s">
        <v>31</v>
      </c>
      <c r="C31" s="26">
        <f>[1]Расшир!E221</f>
        <v>9666759.7498199996</v>
      </c>
      <c r="D31" s="26">
        <f>[1]Расшир!F221</f>
        <v>6284563.3273299998</v>
      </c>
      <c r="E31" s="28">
        <f t="shared" si="0"/>
        <v>0.65012098055369816</v>
      </c>
      <c r="F31" s="21"/>
      <c r="G31" s="21"/>
      <c r="H31" s="8"/>
      <c r="I31" s="8"/>
      <c r="J31" s="8"/>
      <c r="K31" s="8"/>
      <c r="L31" s="8"/>
      <c r="M31" s="8"/>
      <c r="N31" s="8"/>
      <c r="O31" s="8"/>
    </row>
    <row r="32" spans="1:15" ht="17.25" hidden="1" customHeight="1" x14ac:dyDescent="0.25">
      <c r="A32" s="39"/>
      <c r="B32" s="38" t="s">
        <v>32</v>
      </c>
      <c r="C32" s="26">
        <f>[1]Расшир!E270</f>
        <v>0</v>
      </c>
      <c r="D32" s="26">
        <f>[1]Расшир!F270</f>
        <v>0</v>
      </c>
      <c r="E32" s="28" t="e">
        <f t="shared" si="0"/>
        <v>#DIV/0!</v>
      </c>
      <c r="F32" s="21"/>
      <c r="G32" s="21"/>
      <c r="H32" s="8"/>
      <c r="I32" s="8"/>
      <c r="J32" s="8"/>
      <c r="K32" s="8"/>
      <c r="L32" s="8"/>
      <c r="M32" s="8"/>
      <c r="N32" s="8"/>
      <c r="O32" s="8"/>
    </row>
    <row r="33" spans="1:15" ht="33" customHeight="1" x14ac:dyDescent="0.25">
      <c r="A33" s="39"/>
      <c r="B33" s="38" t="s">
        <v>33</v>
      </c>
      <c r="C33" s="26">
        <f>[1]Расшир!E280</f>
        <v>4545582.9019999988</v>
      </c>
      <c r="D33" s="26">
        <f>[1]Расшир!F280</f>
        <v>991666.61020999996</v>
      </c>
      <c r="E33" s="28">
        <f t="shared" si="0"/>
        <v>0.21816049373418736</v>
      </c>
      <c r="F33" s="21"/>
      <c r="G33" s="21"/>
      <c r="H33" s="8"/>
      <c r="I33" s="8"/>
      <c r="J33" s="8"/>
      <c r="K33" s="8"/>
      <c r="L33" s="8"/>
      <c r="M33" s="8"/>
      <c r="N33" s="8"/>
      <c r="O33" s="8"/>
    </row>
    <row r="34" spans="1:15" ht="33.75" customHeight="1" x14ac:dyDescent="0.25">
      <c r="A34" s="12"/>
      <c r="B34" s="36" t="s">
        <v>34</v>
      </c>
      <c r="C34" s="22">
        <f>[1]Расшир!E352</f>
        <v>-68341.771999999997</v>
      </c>
      <c r="D34" s="22">
        <f>[1]Расшир!F352</f>
        <v>-69449.818450000006</v>
      </c>
      <c r="E34" s="24">
        <f t="shared" si="0"/>
        <v>1.0162133116770811</v>
      </c>
      <c r="F34" s="21"/>
      <c r="G34" s="21"/>
      <c r="H34" s="8"/>
      <c r="I34" s="8"/>
      <c r="J34" s="8"/>
      <c r="K34" s="8"/>
      <c r="L34" s="8"/>
      <c r="M34" s="8"/>
      <c r="N34" s="8"/>
      <c r="O34" s="8"/>
    </row>
    <row r="35" spans="1:15" ht="24.75" customHeight="1" x14ac:dyDescent="0.25">
      <c r="A35" s="12"/>
      <c r="B35" s="36" t="s">
        <v>35</v>
      </c>
      <c r="C35" s="30">
        <f>[1]Расшир!E344</f>
        <v>21274.53</v>
      </c>
      <c r="D35" s="30">
        <f>[1]Расшир!F344</f>
        <v>17529.298999999999</v>
      </c>
      <c r="E35" s="24">
        <f t="shared" si="0"/>
        <v>0.82395705099008065</v>
      </c>
      <c r="F35" s="21"/>
      <c r="G35" s="21"/>
      <c r="H35" s="8"/>
      <c r="I35" s="8"/>
      <c r="J35" s="8"/>
      <c r="K35" s="8"/>
      <c r="L35" s="8"/>
      <c r="M35" s="8"/>
      <c r="N35" s="8"/>
      <c r="O35" s="8"/>
    </row>
    <row r="36" spans="1:15" ht="50.25" customHeight="1" x14ac:dyDescent="0.25">
      <c r="A36" s="12"/>
      <c r="B36" s="40" t="s">
        <v>36</v>
      </c>
      <c r="C36" s="30">
        <f>[1]Расшир!E346</f>
        <v>55269.84</v>
      </c>
      <c r="D36" s="30">
        <f>[1]Расшир!F346</f>
        <v>56055.573380000002</v>
      </c>
      <c r="E36" s="24">
        <f t="shared" si="0"/>
        <v>1.0142163136350677</v>
      </c>
      <c r="F36" s="21"/>
      <c r="G36" s="21"/>
      <c r="H36" s="8"/>
      <c r="I36" s="8"/>
      <c r="J36" s="8"/>
      <c r="K36" s="8"/>
      <c r="L36" s="8"/>
      <c r="M36" s="8"/>
      <c r="N36" s="8"/>
      <c r="O36" s="8"/>
    </row>
    <row r="37" spans="1:15" s="45" customFormat="1" ht="18.75" x14ac:dyDescent="0.3">
      <c r="A37" s="41"/>
      <c r="B37" s="42" t="s">
        <v>37</v>
      </c>
      <c r="C37" s="22">
        <f>[1]Расшир!E373</f>
        <v>28754901.619819999</v>
      </c>
      <c r="D37" s="22">
        <f>[1]Расшир!F373</f>
        <v>14943222.745299999</v>
      </c>
      <c r="E37" s="24">
        <f t="shared" si="0"/>
        <v>0.51967566931267217</v>
      </c>
      <c r="F37" s="43"/>
      <c r="G37" s="43"/>
      <c r="H37" s="44"/>
      <c r="I37" s="44"/>
      <c r="J37" s="44"/>
      <c r="K37" s="44"/>
      <c r="L37" s="44"/>
      <c r="M37" s="44"/>
      <c r="N37" s="44"/>
      <c r="O37" s="44"/>
    </row>
    <row r="38" spans="1:15" ht="15.75" hidden="1" x14ac:dyDescent="0.25">
      <c r="A38" s="12"/>
      <c r="B38" s="25"/>
      <c r="C38" s="46"/>
      <c r="D38" s="46"/>
      <c r="E38" s="47" t="e">
        <f t="shared" si="0"/>
        <v>#DIV/0!</v>
      </c>
      <c r="F38" s="21"/>
      <c r="G38" s="21"/>
      <c r="H38" s="8"/>
      <c r="I38" s="8"/>
      <c r="J38" s="8"/>
      <c r="K38" s="8"/>
      <c r="L38" s="8"/>
      <c r="M38" s="8"/>
      <c r="N38" s="8"/>
      <c r="O38" s="8"/>
    </row>
    <row r="39" spans="1:15" ht="9" customHeight="1" x14ac:dyDescent="0.2">
      <c r="A39" s="12"/>
      <c r="C39" s="48"/>
      <c r="D39" s="48"/>
      <c r="E39" s="49"/>
    </row>
    <row r="40" spans="1:15" ht="15.75" x14ac:dyDescent="0.25">
      <c r="A40" s="12"/>
      <c r="B40" s="17" t="s">
        <v>38</v>
      </c>
      <c r="C40" s="46"/>
      <c r="D40" s="46"/>
      <c r="E40" s="47"/>
      <c r="F40" s="21"/>
      <c r="G40" s="21"/>
      <c r="H40" s="8"/>
      <c r="I40" s="8"/>
      <c r="J40" s="8"/>
      <c r="K40" s="8"/>
      <c r="L40" s="8"/>
      <c r="M40" s="8"/>
      <c r="N40" s="8"/>
      <c r="O40" s="8"/>
    </row>
    <row r="41" spans="1:15" ht="1.9" customHeight="1" x14ac:dyDescent="0.25">
      <c r="A41" s="50"/>
      <c r="B41" s="51"/>
      <c r="C41" s="52"/>
      <c r="D41" s="52"/>
      <c r="E41" s="53"/>
      <c r="F41" s="21"/>
      <c r="G41" s="21"/>
      <c r="H41" s="8"/>
      <c r="I41" s="8"/>
      <c r="J41" s="8"/>
      <c r="K41" s="8"/>
      <c r="L41" s="8"/>
      <c r="M41" s="8"/>
      <c r="N41" s="8"/>
      <c r="O41" s="8"/>
    </row>
    <row r="42" spans="1:15" ht="15.75" x14ac:dyDescent="0.25">
      <c r="A42" s="54" t="s">
        <v>39</v>
      </c>
      <c r="B42" s="55" t="s">
        <v>40</v>
      </c>
      <c r="C42" s="56">
        <f>[1]Расшир!E376-0.01</f>
        <v>2875223.6756099998</v>
      </c>
      <c r="D42" s="56">
        <f>[1]Расшир!F376</f>
        <v>1705093.5785699999</v>
      </c>
      <c r="E42" s="57">
        <f t="shared" si="0"/>
        <v>0.59302988947746882</v>
      </c>
      <c r="F42" s="21"/>
      <c r="G42" s="21"/>
      <c r="H42" s="8"/>
      <c r="I42" s="8"/>
      <c r="J42" s="8"/>
      <c r="K42" s="8"/>
      <c r="L42" s="8"/>
      <c r="M42" s="8"/>
      <c r="N42" s="8"/>
      <c r="O42" s="8"/>
    </row>
    <row r="43" spans="1:15" ht="31.5" x14ac:dyDescent="0.25">
      <c r="A43" s="58" t="s">
        <v>41</v>
      </c>
      <c r="B43" s="59" t="s">
        <v>42</v>
      </c>
      <c r="C43" s="26">
        <f>[1]Расшир!E412</f>
        <v>2794.07</v>
      </c>
      <c r="D43" s="26">
        <f>[1]Расшир!F412</f>
        <v>1476.4644900000001</v>
      </c>
      <c r="E43" s="28">
        <f t="shared" si="0"/>
        <v>0.52842788119123718</v>
      </c>
      <c r="F43" s="21"/>
      <c r="G43" s="21"/>
      <c r="H43" s="8"/>
      <c r="I43" s="8"/>
      <c r="J43" s="8"/>
      <c r="K43" s="8"/>
      <c r="L43" s="8"/>
      <c r="M43" s="8"/>
      <c r="N43" s="8"/>
      <c r="O43" s="8"/>
    </row>
    <row r="44" spans="1:15" ht="60" customHeight="1" x14ac:dyDescent="0.25">
      <c r="A44" s="58" t="s">
        <v>43</v>
      </c>
      <c r="B44" s="59" t="s">
        <v>44</v>
      </c>
      <c r="C44" s="26">
        <f>[1]Расшир!E416</f>
        <v>64484.619999999995</v>
      </c>
      <c r="D44" s="26">
        <f>[1]Расшир!F416</f>
        <v>29067.241410000002</v>
      </c>
      <c r="E44" s="28">
        <f t="shared" si="0"/>
        <v>0.45076238969850491</v>
      </c>
      <c r="F44" s="21"/>
      <c r="G44" s="21"/>
      <c r="H44" s="8"/>
      <c r="I44" s="8"/>
      <c r="J44" s="8"/>
      <c r="K44" s="8"/>
      <c r="L44" s="8"/>
      <c r="M44" s="8"/>
      <c r="N44" s="8"/>
      <c r="O44" s="8"/>
    </row>
    <row r="45" spans="1:15" ht="47.25" x14ac:dyDescent="0.25">
      <c r="A45" s="58" t="s">
        <v>45</v>
      </c>
      <c r="B45" s="59" t="s">
        <v>46</v>
      </c>
      <c r="C45" s="26">
        <f>[1]Расшир!E424</f>
        <v>837678.66486999998</v>
      </c>
      <c r="D45" s="26">
        <f>[1]Расшир!F424</f>
        <v>460980.99965000001</v>
      </c>
      <c r="E45" s="28">
        <f t="shared" si="0"/>
        <v>0.5503076764185465</v>
      </c>
      <c r="F45" s="21"/>
      <c r="G45" s="21"/>
      <c r="H45" s="8"/>
      <c r="I45" s="8"/>
      <c r="J45" s="8"/>
      <c r="K45" s="8"/>
      <c r="L45" s="8"/>
      <c r="M45" s="8"/>
      <c r="N45" s="8"/>
      <c r="O45" s="8"/>
    </row>
    <row r="46" spans="1:15" ht="15.75" hidden="1" x14ac:dyDescent="0.25">
      <c r="A46" s="58" t="s">
        <v>47</v>
      </c>
      <c r="B46" s="59" t="s">
        <v>48</v>
      </c>
      <c r="C46" s="26">
        <f>[1]Расшир!E436</f>
        <v>0</v>
      </c>
      <c r="D46" s="26">
        <f>[1]Расшир!F436</f>
        <v>0</v>
      </c>
      <c r="E46" s="28" t="e">
        <f t="shared" si="0"/>
        <v>#DIV/0!</v>
      </c>
      <c r="F46" s="21"/>
      <c r="G46" s="21"/>
      <c r="H46" s="8"/>
      <c r="I46" s="8"/>
      <c r="J46" s="8"/>
      <c r="K46" s="8"/>
      <c r="L46" s="8"/>
      <c r="M46" s="8"/>
      <c r="N46" s="8"/>
      <c r="O46" s="8"/>
    </row>
    <row r="47" spans="1:15" ht="47.25" x14ac:dyDescent="0.25">
      <c r="A47" s="58" t="s">
        <v>49</v>
      </c>
      <c r="B47" s="59" t="s">
        <v>50</v>
      </c>
      <c r="C47" s="26">
        <f>[1]Расшир!E439</f>
        <v>181924.1</v>
      </c>
      <c r="D47" s="26">
        <f>[1]Расшир!F439</f>
        <v>90636.195070000002</v>
      </c>
      <c r="E47" s="28">
        <f t="shared" si="0"/>
        <v>0.4982088413244864</v>
      </c>
      <c r="F47" s="21"/>
      <c r="G47" s="21"/>
      <c r="H47" s="8"/>
      <c r="I47" s="8"/>
      <c r="J47" s="8"/>
      <c r="K47" s="8"/>
      <c r="L47" s="8"/>
      <c r="M47" s="8"/>
      <c r="N47" s="8"/>
      <c r="O47" s="8"/>
    </row>
    <row r="48" spans="1:15" ht="15.75" x14ac:dyDescent="0.25">
      <c r="A48" s="58" t="s">
        <v>51</v>
      </c>
      <c r="B48" s="59" t="s">
        <v>52</v>
      </c>
      <c r="C48" s="26">
        <f>[1]Расшир!E449</f>
        <v>7504.15</v>
      </c>
      <c r="D48" s="26">
        <f>[1]Расшир!F449+0.01</f>
        <v>4278.2145099999998</v>
      </c>
      <c r="E48" s="28">
        <f t="shared" si="0"/>
        <v>0.57011313872990277</v>
      </c>
      <c r="F48" s="21"/>
      <c r="G48" s="21"/>
      <c r="H48" s="8"/>
      <c r="I48" s="8"/>
      <c r="J48" s="8"/>
      <c r="K48" s="8"/>
      <c r="L48" s="8"/>
      <c r="M48" s="8"/>
      <c r="N48" s="8"/>
      <c r="O48" s="8"/>
    </row>
    <row r="49" spans="1:15" ht="15.75" x14ac:dyDescent="0.25">
      <c r="A49" s="58" t="s">
        <v>53</v>
      </c>
      <c r="B49" s="59" t="s">
        <v>54</v>
      </c>
      <c r="C49" s="26">
        <f>[1]Расшир!E456</f>
        <v>76506.570460000003</v>
      </c>
      <c r="D49" s="26">
        <f>[1]Расшир!F456</f>
        <v>0</v>
      </c>
      <c r="E49" s="28">
        <v>0</v>
      </c>
      <c r="F49" s="21"/>
      <c r="G49" s="21"/>
      <c r="H49" s="8"/>
      <c r="I49" s="8"/>
      <c r="J49" s="8"/>
      <c r="K49" s="8"/>
      <c r="L49" s="8"/>
      <c r="M49" s="8"/>
      <c r="N49" s="8"/>
      <c r="O49" s="8"/>
    </row>
    <row r="50" spans="1:15" ht="15.75" x14ac:dyDescent="0.25">
      <c r="A50" s="58" t="s">
        <v>55</v>
      </c>
      <c r="B50" s="59" t="s">
        <v>56</v>
      </c>
      <c r="C50" s="26">
        <f>[1]Расшир!E458</f>
        <v>1704331.5102800003</v>
      </c>
      <c r="D50" s="26">
        <f>[1]Расшир!F458</f>
        <v>1118654.4734399999</v>
      </c>
      <c r="E50" s="28">
        <f t="shared" si="0"/>
        <v>0.65635967339254264</v>
      </c>
      <c r="F50" s="21"/>
      <c r="G50" s="21"/>
      <c r="H50" s="8"/>
      <c r="I50" s="8"/>
      <c r="J50" s="8"/>
      <c r="K50" s="8"/>
      <c r="L50" s="8"/>
      <c r="M50" s="8"/>
      <c r="N50" s="8"/>
      <c r="O50" s="8"/>
    </row>
    <row r="51" spans="1:15" ht="35.25" customHeight="1" x14ac:dyDescent="0.25">
      <c r="A51" s="54" t="s">
        <v>57</v>
      </c>
      <c r="B51" s="60" t="s">
        <v>58</v>
      </c>
      <c r="C51" s="56">
        <f>[1]Расшир!E483</f>
        <v>74339.332569999999</v>
      </c>
      <c r="D51" s="56">
        <f>[1]Расшир!F483</f>
        <v>44219.667609999997</v>
      </c>
      <c r="E51" s="57">
        <f t="shared" si="0"/>
        <v>0.59483541324993094</v>
      </c>
      <c r="F51" s="21"/>
      <c r="G51" s="21"/>
      <c r="H51" s="8"/>
      <c r="I51" s="8"/>
      <c r="J51" s="8"/>
      <c r="K51" s="8"/>
      <c r="L51" s="8"/>
      <c r="M51" s="8"/>
      <c r="N51" s="8"/>
      <c r="O51" s="8"/>
    </row>
    <row r="52" spans="1:15" ht="50.45" customHeight="1" x14ac:dyDescent="0.25">
      <c r="A52" s="61" t="s">
        <v>59</v>
      </c>
      <c r="B52" s="62" t="s">
        <v>60</v>
      </c>
      <c r="C52" s="26">
        <f>[1]Расшир!E494</f>
        <v>74339.332569999999</v>
      </c>
      <c r="D52" s="26">
        <f>[1]Расшир!F494</f>
        <v>44219.667609999997</v>
      </c>
      <c r="E52" s="28">
        <f>D52/C52</f>
        <v>0.59483541324993094</v>
      </c>
      <c r="F52" s="21"/>
      <c r="G52" s="21"/>
      <c r="H52" s="8"/>
      <c r="I52" s="8"/>
      <c r="J52" s="8"/>
      <c r="K52" s="8"/>
      <c r="L52" s="8"/>
      <c r="M52" s="8"/>
      <c r="N52" s="8"/>
      <c r="O52" s="8"/>
    </row>
    <row r="53" spans="1:15" ht="15.75" x14ac:dyDescent="0.25">
      <c r="A53" s="54" t="s">
        <v>61</v>
      </c>
      <c r="B53" s="55" t="s">
        <v>62</v>
      </c>
      <c r="C53" s="56">
        <f>[1]Расшир!E502</f>
        <v>4459858.3232499994</v>
      </c>
      <c r="D53" s="56">
        <f>[1]Расшир!F502</f>
        <v>1281458.4137900001</v>
      </c>
      <c r="E53" s="57">
        <f t="shared" si="0"/>
        <v>0.28733164170474645</v>
      </c>
      <c r="F53" s="21"/>
      <c r="G53" s="21"/>
      <c r="H53" s="8"/>
      <c r="I53" s="8"/>
      <c r="J53" s="8"/>
      <c r="K53" s="8"/>
      <c r="L53" s="8"/>
      <c r="M53" s="8"/>
      <c r="N53" s="8"/>
      <c r="O53" s="8"/>
    </row>
    <row r="54" spans="1:15" ht="15.75" x14ac:dyDescent="0.25">
      <c r="A54" s="58" t="s">
        <v>63</v>
      </c>
      <c r="B54" s="59" t="s">
        <v>64</v>
      </c>
      <c r="C54" s="26">
        <f>[1]Расшир!E558</f>
        <v>531548.22470000002</v>
      </c>
      <c r="D54" s="26">
        <f>[1]Расшир!F558</f>
        <v>278623.03610999999</v>
      </c>
      <c r="E54" s="28">
        <f t="shared" si="0"/>
        <v>0.52417263977741957</v>
      </c>
      <c r="F54" s="21"/>
      <c r="G54" s="21"/>
      <c r="H54" s="8"/>
      <c r="I54" s="8"/>
      <c r="J54" s="8"/>
      <c r="K54" s="8"/>
      <c r="L54" s="8"/>
      <c r="M54" s="8"/>
      <c r="N54" s="8"/>
      <c r="O54" s="8"/>
    </row>
    <row r="55" spans="1:15" ht="15.75" x14ac:dyDescent="0.25">
      <c r="A55" s="58" t="s">
        <v>65</v>
      </c>
      <c r="B55" s="59" t="s">
        <v>66</v>
      </c>
      <c r="C55" s="26">
        <f>[1]Расшир!E568</f>
        <v>3833053.69967</v>
      </c>
      <c r="D55" s="26">
        <f>[1]Расшир!F568</f>
        <v>954288.20388000016</v>
      </c>
      <c r="E55" s="28">
        <f t="shared" si="0"/>
        <v>0.24896291016276603</v>
      </c>
      <c r="F55" s="21"/>
      <c r="G55" s="21"/>
      <c r="H55" s="8"/>
      <c r="I55" s="8"/>
      <c r="J55" s="8"/>
      <c r="K55" s="8"/>
      <c r="L55" s="8"/>
      <c r="M55" s="8"/>
      <c r="N55" s="8"/>
      <c r="O55" s="8"/>
    </row>
    <row r="56" spans="1:15" ht="18.75" customHeight="1" x14ac:dyDescent="0.25">
      <c r="A56" s="63" t="s">
        <v>67</v>
      </c>
      <c r="B56" s="64" t="s">
        <v>68</v>
      </c>
      <c r="C56" s="65">
        <f>[1]Расшир!E577</f>
        <v>95256.398880000008</v>
      </c>
      <c r="D56" s="66">
        <f>[1]Расшир!F577</f>
        <v>48547.173799999997</v>
      </c>
      <c r="E56" s="28">
        <f t="shared" si="0"/>
        <v>0.50964737666765758</v>
      </c>
      <c r="F56" s="21"/>
      <c r="G56" s="21"/>
      <c r="H56" s="8"/>
      <c r="I56" s="8"/>
      <c r="J56" s="8"/>
      <c r="K56" s="8"/>
      <c r="L56" s="8"/>
      <c r="M56" s="8"/>
      <c r="N56" s="8"/>
      <c r="O56" s="8"/>
    </row>
    <row r="57" spans="1:15" ht="15.75" x14ac:dyDescent="0.25">
      <c r="A57" s="67" t="s">
        <v>69</v>
      </c>
      <c r="B57" s="55" t="s">
        <v>70</v>
      </c>
      <c r="C57" s="56">
        <f>[1]Расшир!E591</f>
        <v>2906151.7670099996</v>
      </c>
      <c r="D57" s="56">
        <f>[1]Расшир!F591</f>
        <v>822619.0597300001</v>
      </c>
      <c r="E57" s="57">
        <f t="shared" si="0"/>
        <v>0.28306128711796547</v>
      </c>
      <c r="F57" s="21"/>
      <c r="G57" s="21"/>
      <c r="H57" s="8"/>
      <c r="I57" s="8"/>
      <c r="J57" s="8"/>
      <c r="K57" s="8"/>
      <c r="L57" s="8"/>
      <c r="M57" s="8"/>
      <c r="N57" s="8"/>
      <c r="O57" s="8"/>
    </row>
    <row r="58" spans="1:15" ht="15.75" x14ac:dyDescent="0.25">
      <c r="A58" s="58" t="s">
        <v>71</v>
      </c>
      <c r="B58" s="59" t="s">
        <v>72</v>
      </c>
      <c r="C58" s="26">
        <f>[1]Расшир!E635</f>
        <v>836263.11612999998</v>
      </c>
      <c r="D58" s="26">
        <f>[1]Расшир!F635</f>
        <v>208752.98968999999</v>
      </c>
      <c r="E58" s="28">
        <f t="shared" si="0"/>
        <v>0.24962596778876545</v>
      </c>
      <c r="F58" s="21"/>
      <c r="G58" s="21"/>
      <c r="H58" s="8"/>
      <c r="I58" s="8"/>
      <c r="J58" s="8"/>
      <c r="K58" s="8"/>
      <c r="L58" s="8"/>
      <c r="M58" s="8"/>
      <c r="N58" s="8"/>
      <c r="O58" s="8"/>
    </row>
    <row r="59" spans="1:15" ht="15.75" x14ac:dyDescent="0.25">
      <c r="A59" s="58" t="s">
        <v>73</v>
      </c>
      <c r="B59" s="59" t="s">
        <v>74</v>
      </c>
      <c r="C59" s="26">
        <f>[1]Расшир!E645</f>
        <v>454772.66541000002</v>
      </c>
      <c r="D59" s="26">
        <f>[1]Расшир!F645</f>
        <v>122677.1278</v>
      </c>
      <c r="E59" s="28">
        <f t="shared" si="0"/>
        <v>0.26975484045286785</v>
      </c>
      <c r="F59" s="21"/>
      <c r="G59" s="21"/>
      <c r="H59" s="8"/>
      <c r="I59" s="8"/>
      <c r="J59" s="8"/>
      <c r="K59" s="8"/>
      <c r="L59" s="8"/>
      <c r="M59" s="8"/>
      <c r="N59" s="8"/>
      <c r="O59" s="8"/>
    </row>
    <row r="60" spans="1:15" ht="15.75" x14ac:dyDescent="0.25">
      <c r="A60" s="58" t="s">
        <v>75</v>
      </c>
      <c r="B60" s="59" t="s">
        <v>76</v>
      </c>
      <c r="C60" s="26">
        <f>[1]Расшир!E652</f>
        <v>1050581.6642199999</v>
      </c>
      <c r="D60" s="26">
        <f>[1]Расшир!F652</f>
        <v>272842.64951000002</v>
      </c>
      <c r="E60" s="28">
        <f t="shared" si="0"/>
        <v>0.25970627396450036</v>
      </c>
      <c r="F60" s="21"/>
      <c r="G60" s="21"/>
      <c r="H60" s="8"/>
      <c r="I60" s="8"/>
      <c r="J60" s="8"/>
      <c r="K60" s="8"/>
      <c r="L60" s="8"/>
      <c r="M60" s="8"/>
      <c r="N60" s="8"/>
      <c r="O60" s="8"/>
    </row>
    <row r="61" spans="1:15" ht="15.75" hidden="1" x14ac:dyDescent="0.25">
      <c r="A61" s="58" t="s">
        <v>77</v>
      </c>
      <c r="B61" s="59" t="s">
        <v>78</v>
      </c>
      <c r="C61" s="26">
        <f>[1]Расшир!E659</f>
        <v>0</v>
      </c>
      <c r="D61" s="26">
        <f>[1]Расшир!F659</f>
        <v>0</v>
      </c>
      <c r="E61" s="28" t="e">
        <f t="shared" si="0"/>
        <v>#DIV/0!</v>
      </c>
      <c r="F61" s="21"/>
      <c r="G61" s="21"/>
      <c r="H61" s="8"/>
      <c r="I61" s="8"/>
      <c r="J61" s="8"/>
      <c r="K61" s="8"/>
      <c r="L61" s="8"/>
      <c r="M61" s="8"/>
      <c r="N61" s="8"/>
      <c r="O61" s="8"/>
    </row>
    <row r="62" spans="1:15" ht="31.5" x14ac:dyDescent="0.25">
      <c r="A62" s="58" t="s">
        <v>79</v>
      </c>
      <c r="B62" s="59" t="s">
        <v>80</v>
      </c>
      <c r="C62" s="26">
        <f>[1]Расшир!E662</f>
        <v>564534.32125000004</v>
      </c>
      <c r="D62" s="26">
        <f>[1]Расшир!F662</f>
        <v>218346.29272999999</v>
      </c>
      <c r="E62" s="28">
        <f t="shared" si="0"/>
        <v>0.38677239719727663</v>
      </c>
      <c r="F62" s="21"/>
      <c r="G62" s="21"/>
      <c r="H62" s="8"/>
      <c r="I62" s="8"/>
      <c r="J62" s="8"/>
      <c r="K62" s="8"/>
      <c r="L62" s="8"/>
      <c r="M62" s="8"/>
      <c r="N62" s="8"/>
      <c r="O62" s="8"/>
    </row>
    <row r="63" spans="1:15" ht="15.75" x14ac:dyDescent="0.25">
      <c r="A63" s="68" t="s">
        <v>81</v>
      </c>
      <c r="B63" s="55" t="s">
        <v>82</v>
      </c>
      <c r="C63" s="56">
        <f>[1]Расшир!E683</f>
        <v>3700</v>
      </c>
      <c r="D63" s="56">
        <f>[1]Расшир!F683</f>
        <v>648.70000000000005</v>
      </c>
      <c r="E63" s="69">
        <f>D63/C63</f>
        <v>0.17532432432432435</v>
      </c>
      <c r="F63" s="21"/>
      <c r="G63" s="21"/>
      <c r="H63" s="8"/>
      <c r="I63" s="8"/>
      <c r="J63" s="8"/>
      <c r="K63" s="8"/>
      <c r="L63" s="8"/>
      <c r="M63" s="8"/>
      <c r="N63" s="8"/>
      <c r="O63" s="8"/>
    </row>
    <row r="64" spans="1:15" ht="30" x14ac:dyDescent="0.25">
      <c r="A64" s="61" t="s">
        <v>83</v>
      </c>
      <c r="B64" s="62" t="s">
        <v>84</v>
      </c>
      <c r="C64" s="26">
        <f>[1]Расшир!E690</f>
        <v>3700</v>
      </c>
      <c r="D64" s="26">
        <f>[1]Расшир!F690</f>
        <v>648.70000000000005</v>
      </c>
      <c r="E64" s="28">
        <f>D64/C64</f>
        <v>0.17532432432432435</v>
      </c>
      <c r="F64" s="21"/>
      <c r="G64" s="21"/>
      <c r="H64" s="8"/>
      <c r="I64" s="8"/>
      <c r="J64" s="8"/>
      <c r="K64" s="8"/>
      <c r="L64" s="8"/>
      <c r="M64" s="8"/>
      <c r="N64" s="8"/>
      <c r="O64" s="8"/>
    </row>
    <row r="65" spans="1:15" ht="15.75" hidden="1" x14ac:dyDescent="0.25">
      <c r="A65" s="61" t="s">
        <v>85</v>
      </c>
      <c r="B65" s="62" t="s">
        <v>86</v>
      </c>
      <c r="C65" s="26">
        <f>[1]Расшир!$E$693</f>
        <v>0</v>
      </c>
      <c r="D65" s="26">
        <f>[1]Расшир!$F$693</f>
        <v>0</v>
      </c>
      <c r="E65" s="28" t="e">
        <f>D65/C65</f>
        <v>#DIV/0!</v>
      </c>
      <c r="F65" s="21"/>
      <c r="G65" s="21"/>
      <c r="H65" s="8"/>
      <c r="I65" s="8"/>
      <c r="J65" s="8"/>
      <c r="K65" s="8"/>
      <c r="L65" s="8"/>
      <c r="M65" s="8"/>
      <c r="N65" s="8"/>
      <c r="O65" s="8"/>
    </row>
    <row r="66" spans="1:15" ht="15.75" x14ac:dyDescent="0.25">
      <c r="A66" s="68" t="s">
        <v>87</v>
      </c>
      <c r="B66" s="55" t="s">
        <v>88</v>
      </c>
      <c r="C66" s="56">
        <f>[1]Расшир!E695</f>
        <v>14109508.687550003</v>
      </c>
      <c r="D66" s="56">
        <f>[1]Расшир!F695-0.01</f>
        <v>8013864.4652700005</v>
      </c>
      <c r="E66" s="57">
        <f t="shared" si="0"/>
        <v>0.56797615301383964</v>
      </c>
      <c r="F66" s="21"/>
      <c r="G66" s="21"/>
      <c r="H66" s="8"/>
      <c r="I66" s="8"/>
      <c r="J66" s="8"/>
      <c r="K66" s="8"/>
      <c r="L66" s="8"/>
      <c r="M66" s="8"/>
      <c r="N66" s="8"/>
      <c r="O66" s="8"/>
    </row>
    <row r="67" spans="1:15" ht="15.75" x14ac:dyDescent="0.25">
      <c r="A67" s="58" t="s">
        <v>89</v>
      </c>
      <c r="B67" s="59" t="s">
        <v>90</v>
      </c>
      <c r="C67" s="26">
        <f>[1]Расшир!E736</f>
        <v>4977652.7359100003</v>
      </c>
      <c r="D67" s="26">
        <f>[1]Расшир!F736</f>
        <v>2820439.5257800003</v>
      </c>
      <c r="E67" s="28">
        <f t="shared" si="0"/>
        <v>0.56662038824698679</v>
      </c>
      <c r="F67" s="21"/>
      <c r="G67" s="21"/>
      <c r="H67" s="8"/>
      <c r="I67" s="8"/>
      <c r="J67" s="8"/>
      <c r="K67" s="8"/>
      <c r="L67" s="8"/>
      <c r="M67" s="8"/>
      <c r="N67" s="8"/>
      <c r="O67" s="8"/>
    </row>
    <row r="68" spans="1:15" ht="15.75" x14ac:dyDescent="0.25">
      <c r="A68" s="58" t="s">
        <v>91</v>
      </c>
      <c r="B68" s="59" t="s">
        <v>92</v>
      </c>
      <c r="C68" s="26">
        <f>[1]Расшир!E750</f>
        <v>6962142.4089200003</v>
      </c>
      <c r="D68" s="26">
        <f>[1]Расшир!F750</f>
        <v>3914909.5210099998</v>
      </c>
      <c r="E68" s="28">
        <f t="shared" si="0"/>
        <v>0.5623139101541732</v>
      </c>
      <c r="F68" s="21"/>
      <c r="G68" s="21"/>
      <c r="H68" s="8"/>
      <c r="I68" s="8"/>
      <c r="J68" s="8"/>
      <c r="K68" s="8"/>
      <c r="L68" s="8"/>
      <c r="M68" s="8"/>
      <c r="N68" s="8"/>
      <c r="O68" s="8"/>
    </row>
    <row r="69" spans="1:15" ht="15.75" x14ac:dyDescent="0.25">
      <c r="A69" s="58" t="s">
        <v>93</v>
      </c>
      <c r="B69" s="70" t="s">
        <v>94</v>
      </c>
      <c r="C69" s="26">
        <f>[1]Расшир!E762</f>
        <v>1106114.0794599999</v>
      </c>
      <c r="D69" s="26">
        <f>[1]Расшир!F762</f>
        <v>632319.30437000003</v>
      </c>
      <c r="E69" s="28">
        <f t="shared" si="0"/>
        <v>0.57165830913091309</v>
      </c>
      <c r="F69" s="21"/>
      <c r="G69" s="21"/>
      <c r="H69" s="8"/>
      <c r="I69" s="8"/>
      <c r="J69" s="8"/>
      <c r="K69" s="8"/>
      <c r="L69" s="8"/>
      <c r="M69" s="8"/>
      <c r="N69" s="8"/>
      <c r="O69" s="8"/>
    </row>
    <row r="70" spans="1:15" ht="15.75" x14ac:dyDescent="0.25">
      <c r="A70" s="58" t="s">
        <v>95</v>
      </c>
      <c r="B70" s="59" t="s">
        <v>96</v>
      </c>
      <c r="C70" s="26">
        <f>[1]Расшир!E769</f>
        <v>559968.25251999998</v>
      </c>
      <c r="D70" s="26">
        <f>[1]Расшир!F769</f>
        <v>360303.77152000001</v>
      </c>
      <c r="E70" s="28">
        <f t="shared" si="0"/>
        <v>0.64343606963169986</v>
      </c>
      <c r="F70" s="21"/>
      <c r="G70" s="21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8" t="s">
        <v>97</v>
      </c>
      <c r="B71" s="59" t="s">
        <v>98</v>
      </c>
      <c r="C71" s="26">
        <f>[1]Расшир!E790</f>
        <v>503631.21074000001</v>
      </c>
      <c r="D71" s="26">
        <f>[1]Расшир!F790</f>
        <v>285892.35259000002</v>
      </c>
      <c r="E71" s="28">
        <f t="shared" si="0"/>
        <v>0.56766210372452908</v>
      </c>
      <c r="F71" s="21"/>
      <c r="G71" s="21"/>
      <c r="H71" s="8"/>
      <c r="I71" s="8"/>
      <c r="J71" s="8"/>
      <c r="K71" s="8"/>
      <c r="L71" s="8"/>
      <c r="M71" s="8"/>
      <c r="N71" s="8"/>
      <c r="O71" s="8"/>
    </row>
    <row r="72" spans="1:15" ht="33.75" customHeight="1" x14ac:dyDescent="0.25">
      <c r="A72" s="68" t="s">
        <v>99</v>
      </c>
      <c r="B72" s="60" t="s">
        <v>100</v>
      </c>
      <c r="C72" s="56">
        <f>[1]Расшир!E810</f>
        <v>778065.8957900001</v>
      </c>
      <c r="D72" s="56">
        <f>[1]Расшир!F810</f>
        <v>405227.53271</v>
      </c>
      <c r="E72" s="57">
        <f t="shared" si="0"/>
        <v>0.52081389880037987</v>
      </c>
      <c r="F72" s="21"/>
      <c r="G72" s="21"/>
      <c r="H72" s="8"/>
      <c r="I72" s="8"/>
      <c r="J72" s="8"/>
      <c r="K72" s="8"/>
      <c r="L72" s="8"/>
      <c r="M72" s="8"/>
      <c r="N72" s="8"/>
      <c r="O72" s="8"/>
    </row>
    <row r="73" spans="1:15" ht="18.75" customHeight="1" x14ac:dyDescent="0.25">
      <c r="A73" s="58" t="s">
        <v>101</v>
      </c>
      <c r="B73" s="59" t="s">
        <v>102</v>
      </c>
      <c r="C73" s="26">
        <f>[1]Расшир!E850</f>
        <v>712152.93779</v>
      </c>
      <c r="D73" s="26">
        <f>[1]Расшир!F850</f>
        <v>369871.97873999999</v>
      </c>
      <c r="E73" s="28">
        <f t="shared" si="0"/>
        <v>0.51937155505924204</v>
      </c>
      <c r="F73" s="21"/>
      <c r="G73" s="21"/>
      <c r="H73" s="8"/>
      <c r="I73" s="8"/>
      <c r="J73" s="8"/>
      <c r="K73" s="8"/>
      <c r="L73" s="8"/>
      <c r="M73" s="8"/>
      <c r="N73" s="8"/>
      <c r="O73" s="8"/>
    </row>
    <row r="74" spans="1:15" ht="22.5" customHeight="1" x14ac:dyDescent="0.25">
      <c r="A74" s="58" t="s">
        <v>103</v>
      </c>
      <c r="B74" s="59" t="s">
        <v>104</v>
      </c>
      <c r="C74" s="26">
        <f>[1]Расшир!E858</f>
        <v>21267.22</v>
      </c>
      <c r="D74" s="26">
        <f>[1]Расшир!F858</f>
        <v>10708.00122</v>
      </c>
      <c r="E74" s="28">
        <f>D74/C74</f>
        <v>0.50349792873727739</v>
      </c>
      <c r="F74" s="21"/>
      <c r="G74" s="21"/>
      <c r="H74" s="8"/>
      <c r="I74" s="8"/>
      <c r="J74" s="8"/>
      <c r="K74" s="8"/>
      <c r="L74" s="8"/>
      <c r="M74" s="8"/>
      <c r="N74" s="8"/>
      <c r="O74" s="8"/>
    </row>
    <row r="75" spans="1:15" ht="32.25" customHeight="1" x14ac:dyDescent="0.25">
      <c r="A75" s="58" t="s">
        <v>105</v>
      </c>
      <c r="B75" s="59" t="s">
        <v>106</v>
      </c>
      <c r="C75" s="26">
        <f>[1]Расшир!E862</f>
        <v>44645.737999999998</v>
      </c>
      <c r="D75" s="26">
        <f>[1]Расшир!F862</f>
        <v>24647.552750000003</v>
      </c>
      <c r="E75" s="28">
        <f t="shared" si="0"/>
        <v>0.55206955588907514</v>
      </c>
      <c r="F75" s="21"/>
      <c r="G75" s="21"/>
      <c r="H75" s="8"/>
      <c r="I75" s="8"/>
      <c r="J75" s="8"/>
      <c r="K75" s="8"/>
      <c r="L75" s="8"/>
      <c r="M75" s="8"/>
      <c r="N75" s="8"/>
      <c r="O75" s="8"/>
    </row>
    <row r="76" spans="1:15" ht="26.25" hidden="1" customHeight="1" x14ac:dyDescent="0.25">
      <c r="A76" s="68" t="s">
        <v>107</v>
      </c>
      <c r="B76" s="71" t="s">
        <v>108</v>
      </c>
      <c r="C76" s="56">
        <f>[1]Расшир!E873</f>
        <v>0</v>
      </c>
      <c r="D76" s="56">
        <f>[1]Расшир!F873</f>
        <v>0</v>
      </c>
      <c r="E76" s="69" t="e">
        <f t="shared" si="0"/>
        <v>#DIV/0!</v>
      </c>
      <c r="F76" s="21"/>
      <c r="G76" s="21"/>
      <c r="H76" s="8"/>
      <c r="I76" s="8"/>
      <c r="J76" s="8"/>
      <c r="K76" s="8"/>
      <c r="L76" s="8"/>
      <c r="M76" s="8"/>
      <c r="N76" s="8"/>
      <c r="O76" s="8"/>
    </row>
    <row r="77" spans="1:15" ht="18" hidden="1" customHeight="1" x14ac:dyDescent="0.25">
      <c r="A77" s="61" t="s">
        <v>109</v>
      </c>
      <c r="B77" s="62" t="s">
        <v>110</v>
      </c>
      <c r="C77" s="26">
        <f>[1]Расшир!E894</f>
        <v>0</v>
      </c>
      <c r="D77" s="26">
        <f>[1]Расшир!F894</f>
        <v>0</v>
      </c>
      <c r="E77" s="28" t="e">
        <f t="shared" si="0"/>
        <v>#DIV/0!</v>
      </c>
      <c r="F77" s="21"/>
      <c r="G77" s="21"/>
      <c r="H77" s="8"/>
      <c r="I77" s="8"/>
      <c r="J77" s="8"/>
      <c r="K77" s="8"/>
      <c r="L77" s="8"/>
      <c r="M77" s="8"/>
      <c r="N77" s="8"/>
      <c r="O77" s="8"/>
    </row>
    <row r="78" spans="1:15" ht="15.75" x14ac:dyDescent="0.25">
      <c r="A78" s="68" t="s">
        <v>111</v>
      </c>
      <c r="B78" s="55" t="s">
        <v>112</v>
      </c>
      <c r="C78" s="56">
        <f>[1]Расшир!E994</f>
        <v>1957856.94759</v>
      </c>
      <c r="D78" s="56">
        <f>[1]Расшир!F994</f>
        <v>1013948.5861399999</v>
      </c>
      <c r="E78" s="57">
        <f t="shared" si="0"/>
        <v>0.51788696175586657</v>
      </c>
      <c r="F78" s="21"/>
      <c r="G78" s="21"/>
      <c r="H78" s="8"/>
      <c r="I78" s="8"/>
      <c r="J78" s="8"/>
      <c r="K78" s="8"/>
      <c r="L78" s="8"/>
      <c r="M78" s="8"/>
      <c r="N78" s="8"/>
      <c r="O78" s="8"/>
    </row>
    <row r="79" spans="1:15" ht="15.75" x14ac:dyDescent="0.25">
      <c r="A79" s="58" t="s">
        <v>113</v>
      </c>
      <c r="B79" s="59" t="s">
        <v>114</v>
      </c>
      <c r="C79" s="26">
        <f>[1]Расшир!E1039</f>
        <v>27671.55</v>
      </c>
      <c r="D79" s="26">
        <f>[1]Расшир!F1039</f>
        <v>14805.51095</v>
      </c>
      <c r="E79" s="28">
        <f t="shared" si="0"/>
        <v>0.53504451142057452</v>
      </c>
      <c r="F79" s="21"/>
      <c r="G79" s="21"/>
      <c r="H79" s="8"/>
      <c r="I79" s="8"/>
      <c r="J79" s="8"/>
      <c r="K79" s="8"/>
      <c r="L79" s="8"/>
      <c r="M79" s="8"/>
      <c r="N79" s="8"/>
      <c r="O79" s="8"/>
    </row>
    <row r="80" spans="1:15" ht="15.75" x14ac:dyDescent="0.25">
      <c r="A80" s="58" t="s">
        <v>115</v>
      </c>
      <c r="B80" s="59" t="s">
        <v>116</v>
      </c>
      <c r="C80" s="26">
        <f>[1]Расшир!E1042</f>
        <v>685288.58</v>
      </c>
      <c r="D80" s="26">
        <f>[1]Расшир!F1042</f>
        <v>369185.54547000001</v>
      </c>
      <c r="E80" s="28">
        <f t="shared" si="0"/>
        <v>0.53873004197735208</v>
      </c>
      <c r="F80" s="21"/>
      <c r="G80" s="21"/>
      <c r="H80" s="8"/>
      <c r="I80" s="8"/>
      <c r="J80" s="8"/>
      <c r="K80" s="8"/>
      <c r="L80" s="8"/>
      <c r="M80" s="8"/>
      <c r="N80" s="8"/>
      <c r="O80" s="8"/>
    </row>
    <row r="81" spans="1:15" ht="15.75" x14ac:dyDescent="0.25">
      <c r="A81" s="58" t="s">
        <v>117</v>
      </c>
      <c r="B81" s="59" t="s">
        <v>118</v>
      </c>
      <c r="C81" s="26">
        <f>[1]Расшир!E1046</f>
        <v>621809.67059000011</v>
      </c>
      <c r="D81" s="26">
        <f>[1]Расшир!F1046-0.01</f>
        <v>328544.14545999997</v>
      </c>
      <c r="E81" s="28">
        <f t="shared" si="0"/>
        <v>0.52836769995594146</v>
      </c>
      <c r="F81" s="21"/>
      <c r="G81" s="21"/>
      <c r="H81" s="8"/>
      <c r="I81" s="8"/>
      <c r="J81" s="8"/>
      <c r="K81" s="8"/>
      <c r="L81" s="8"/>
      <c r="M81" s="8"/>
      <c r="N81" s="8"/>
      <c r="O81" s="8"/>
    </row>
    <row r="82" spans="1:15" ht="15.75" x14ac:dyDescent="0.25">
      <c r="A82" s="58" t="s">
        <v>119</v>
      </c>
      <c r="B82" s="59" t="s">
        <v>120</v>
      </c>
      <c r="C82" s="26">
        <f>[1]Расшир!E1060</f>
        <v>116435.1</v>
      </c>
      <c r="D82" s="26">
        <f>[1]Расшир!F1060</f>
        <v>65843.857629999999</v>
      </c>
      <c r="E82" s="28">
        <f>D82/C82</f>
        <v>0.56549835599402587</v>
      </c>
      <c r="F82" s="21"/>
      <c r="G82" s="21"/>
      <c r="H82" s="8"/>
      <c r="I82" s="8"/>
      <c r="J82" s="8"/>
      <c r="K82" s="8"/>
      <c r="L82" s="8"/>
      <c r="M82" s="8"/>
      <c r="N82" s="8"/>
      <c r="O82" s="8"/>
    </row>
    <row r="83" spans="1:15" ht="15.75" x14ac:dyDescent="0.25">
      <c r="A83" s="58" t="s">
        <v>121</v>
      </c>
      <c r="B83" s="59" t="s">
        <v>122</v>
      </c>
      <c r="C83" s="26">
        <f>[1]Расшир!E1064</f>
        <v>506652.04700000008</v>
      </c>
      <c r="D83" s="26">
        <f>[1]Расшир!F1064</f>
        <v>235569.51662999997</v>
      </c>
      <c r="E83" s="28">
        <f t="shared" si="0"/>
        <v>0.46495325149648498</v>
      </c>
      <c r="F83" s="21"/>
      <c r="G83" s="21"/>
      <c r="H83" s="8"/>
      <c r="I83" s="8"/>
      <c r="J83" s="8"/>
      <c r="K83" s="8"/>
      <c r="L83" s="8"/>
      <c r="M83" s="8"/>
      <c r="N83" s="8"/>
      <c r="O83" s="8"/>
    </row>
    <row r="84" spans="1:15" ht="15.75" x14ac:dyDescent="0.25">
      <c r="A84" s="68" t="s">
        <v>123</v>
      </c>
      <c r="B84" s="55" t="s">
        <v>124</v>
      </c>
      <c r="C84" s="56">
        <f>[1]Расшир!E1076</f>
        <v>725730.39602999995</v>
      </c>
      <c r="D84" s="56">
        <f>[1]Расшир!F1076</f>
        <v>425494.15598999994</v>
      </c>
      <c r="E84" s="57">
        <f t="shared" si="0"/>
        <v>0.58629782949371056</v>
      </c>
      <c r="F84" s="21"/>
      <c r="G84" s="21"/>
      <c r="H84" s="8"/>
      <c r="I84" s="8"/>
      <c r="J84" s="8"/>
      <c r="K84" s="8"/>
      <c r="L84" s="8"/>
      <c r="M84" s="8"/>
      <c r="N84" s="8"/>
      <c r="O84" s="8"/>
    </row>
    <row r="85" spans="1:15" ht="15.75" x14ac:dyDescent="0.25">
      <c r="A85" s="58" t="s">
        <v>125</v>
      </c>
      <c r="B85" s="59" t="s">
        <v>126</v>
      </c>
      <c r="C85" s="26">
        <f>[1]Расшир!E1124+0.01</f>
        <v>336242.28315999999</v>
      </c>
      <c r="D85" s="26">
        <f>[1]Расшир!F1124</f>
        <v>195817.59295999998</v>
      </c>
      <c r="E85" s="28">
        <f t="shared" si="0"/>
        <v>0.58237051901893222</v>
      </c>
      <c r="F85" s="21"/>
      <c r="G85" s="21"/>
      <c r="H85" s="8"/>
      <c r="I85" s="8"/>
      <c r="J85" s="8"/>
      <c r="K85" s="8"/>
      <c r="L85" s="8"/>
      <c r="M85" s="8"/>
      <c r="N85" s="8"/>
      <c r="O85" s="8"/>
    </row>
    <row r="86" spans="1:15" ht="15.75" x14ac:dyDescent="0.25">
      <c r="A86" s="58" t="s">
        <v>127</v>
      </c>
      <c r="B86" s="59" t="s">
        <v>128</v>
      </c>
      <c r="C86" s="26">
        <f>[1]Расшир!E1127</f>
        <v>264778.31287000002</v>
      </c>
      <c r="D86" s="26">
        <f>[1]Расшир!F1127</f>
        <v>148534.32741999999</v>
      </c>
      <c r="E86" s="28">
        <f t="shared" si="0"/>
        <v>0.56097618347212175</v>
      </c>
      <c r="F86" s="21"/>
      <c r="G86" s="21"/>
      <c r="H86" s="8"/>
      <c r="I86" s="8"/>
      <c r="J86" s="8"/>
      <c r="K86" s="8"/>
      <c r="L86" s="8"/>
      <c r="M86" s="8"/>
      <c r="N86" s="8"/>
      <c r="O86" s="8"/>
    </row>
    <row r="87" spans="1:15" ht="15.75" x14ac:dyDescent="0.25">
      <c r="A87" s="58" t="s">
        <v>129</v>
      </c>
      <c r="B87" s="59" t="s">
        <v>130</v>
      </c>
      <c r="C87" s="26">
        <f>[1]Расшир!E1135</f>
        <v>124709.81</v>
      </c>
      <c r="D87" s="26">
        <f>[1]Расшир!F1135</f>
        <v>81142.235610000003</v>
      </c>
      <c r="E87" s="28">
        <f t="shared" si="0"/>
        <v>0.65064837810273313</v>
      </c>
      <c r="F87" s="21"/>
      <c r="G87" s="21"/>
      <c r="H87" s="8"/>
      <c r="I87" s="8"/>
      <c r="J87" s="8"/>
      <c r="K87" s="8"/>
      <c r="L87" s="8"/>
      <c r="M87" s="8"/>
      <c r="N87" s="8"/>
      <c r="O87" s="8"/>
    </row>
    <row r="88" spans="1:15" ht="33.6" customHeight="1" x14ac:dyDescent="0.25">
      <c r="A88" s="68" t="s">
        <v>131</v>
      </c>
      <c r="B88" s="60" t="s">
        <v>132</v>
      </c>
      <c r="C88" s="56">
        <f>[1]Расшир!E1147</f>
        <v>1507788.05</v>
      </c>
      <c r="D88" s="56">
        <f>[1]Расшир!F1147</f>
        <v>654499.17131999996</v>
      </c>
      <c r="E88" s="57">
        <f t="shared" si="0"/>
        <v>0.43407902809682036</v>
      </c>
      <c r="F88" s="21"/>
      <c r="G88" s="21"/>
      <c r="H88" s="8"/>
      <c r="I88" s="8"/>
      <c r="J88" s="8"/>
      <c r="K88" s="8"/>
      <c r="L88" s="8"/>
      <c r="M88" s="8"/>
      <c r="N88" s="8"/>
      <c r="O88" s="8"/>
    </row>
    <row r="89" spans="1:15" ht="32.25" customHeight="1" x14ac:dyDescent="0.25">
      <c r="A89" s="58" t="s">
        <v>133</v>
      </c>
      <c r="B89" s="59" t="s">
        <v>134</v>
      </c>
      <c r="C89" s="26">
        <f>[1]Расшир!E1150</f>
        <v>1507788.05</v>
      </c>
      <c r="D89" s="26">
        <f>[1]Расшир!F1150</f>
        <v>654499.17131999996</v>
      </c>
      <c r="E89" s="28">
        <f t="shared" si="0"/>
        <v>0.43407902809682036</v>
      </c>
      <c r="F89" s="21"/>
      <c r="G89" s="21"/>
      <c r="H89" s="8"/>
      <c r="I89" s="8"/>
      <c r="J89" s="8"/>
      <c r="K89" s="8"/>
      <c r="L89" s="8"/>
      <c r="M89" s="8"/>
      <c r="N89" s="8"/>
      <c r="O89" s="8"/>
    </row>
    <row r="90" spans="1:15" s="45" customFormat="1" ht="15" customHeight="1" x14ac:dyDescent="0.3">
      <c r="A90" s="41"/>
      <c r="B90" s="72" t="s">
        <v>135</v>
      </c>
      <c r="C90" s="73">
        <f>[1]Расшир!E1154</f>
        <v>29398223.085400004</v>
      </c>
      <c r="D90" s="73">
        <f>[1]Расшир!F1154</f>
        <v>14367073.341130001</v>
      </c>
      <c r="E90" s="74">
        <f t="shared" si="0"/>
        <v>0.48870550098876891</v>
      </c>
      <c r="F90" s="43"/>
      <c r="G90" s="43"/>
      <c r="H90" s="44"/>
      <c r="I90" s="44"/>
      <c r="J90" s="44"/>
      <c r="K90" s="44"/>
      <c r="L90" s="44"/>
      <c r="M90" s="44"/>
      <c r="N90" s="44"/>
      <c r="O90" s="44"/>
    </row>
    <row r="91" spans="1:15" ht="15.75" x14ac:dyDescent="0.25">
      <c r="A91" s="12"/>
      <c r="B91" s="25"/>
      <c r="C91" s="75"/>
      <c r="D91" s="75"/>
      <c r="E91" s="20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31.5" x14ac:dyDescent="0.25">
      <c r="A92" s="12"/>
      <c r="B92" s="34" t="s">
        <v>136</v>
      </c>
      <c r="C92" s="18">
        <f>C37-C90</f>
        <v>-643321.4655800052</v>
      </c>
      <c r="D92" s="18">
        <f>D37-D90</f>
        <v>576149.4041699972</v>
      </c>
      <c r="E92" s="20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 hidden="1" x14ac:dyDescent="0.25">
      <c r="A93" s="12"/>
      <c r="B93" s="25"/>
      <c r="C93" s="75"/>
      <c r="D93" s="75"/>
      <c r="E93" s="20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5.75" hidden="1" x14ac:dyDescent="0.25">
      <c r="A94" s="12"/>
      <c r="B94" s="34" t="s">
        <v>137</v>
      </c>
      <c r="C94" s="18">
        <f>C95+C96</f>
        <v>0</v>
      </c>
      <c r="D94" s="18">
        <f>D95+D96</f>
        <v>0</v>
      </c>
      <c r="E94" s="20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.75" hidden="1" x14ac:dyDescent="0.25">
      <c r="A95" s="12"/>
      <c r="B95" s="25" t="s">
        <v>138</v>
      </c>
      <c r="C95" s="75">
        <f>[1]Расшир!E1160</f>
        <v>0</v>
      </c>
      <c r="D95" s="75">
        <f>[1]Расшир!F1160</f>
        <v>0</v>
      </c>
      <c r="E95" s="20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15.75" hidden="1" x14ac:dyDescent="0.25">
      <c r="A96" s="12"/>
      <c r="B96" s="25" t="s">
        <v>139</v>
      </c>
      <c r="C96" s="75">
        <f>[1]Расшир!E1161</f>
        <v>0</v>
      </c>
      <c r="D96" s="75">
        <f>[1]Расшир!F1161</f>
        <v>0</v>
      </c>
      <c r="E96" s="20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x14ac:dyDescent="0.25">
      <c r="A97" s="12"/>
      <c r="B97" s="25"/>
      <c r="C97" s="75"/>
      <c r="D97" s="75"/>
      <c r="E97" s="20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ht="47.25" x14ac:dyDescent="0.25">
      <c r="A98" s="12"/>
      <c r="B98" s="34" t="s">
        <v>140</v>
      </c>
      <c r="C98" s="18">
        <f>C99+C100</f>
        <v>-600027</v>
      </c>
      <c r="D98" s="18">
        <f>D99+D100</f>
        <v>650000</v>
      </c>
      <c r="E98" s="20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31.5" x14ac:dyDescent="0.25">
      <c r="A99" s="12"/>
      <c r="B99" s="32" t="s">
        <v>141</v>
      </c>
      <c r="C99" s="75">
        <f>[1]Расшир!E1164</f>
        <v>1240246.02</v>
      </c>
      <c r="D99" s="75">
        <f>[1]Расшир!F1164</f>
        <v>1830000</v>
      </c>
      <c r="E99" s="20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ht="31.5" x14ac:dyDescent="0.25">
      <c r="A100" s="12"/>
      <c r="B100" s="32" t="s">
        <v>142</v>
      </c>
      <c r="C100" s="75">
        <f>[1]Расшир!E1165</f>
        <v>-1840273.02</v>
      </c>
      <c r="D100" s="75">
        <f>[1]Расшир!F1165</f>
        <v>-1180000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 x14ac:dyDescent="0.25">
      <c r="A101" s="12"/>
      <c r="B101" s="25"/>
      <c r="C101" s="75"/>
      <c r="D101" s="75"/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15.75" x14ac:dyDescent="0.25">
      <c r="A102" s="12"/>
      <c r="B102" s="34" t="s">
        <v>143</v>
      </c>
      <c r="C102" s="18">
        <f>C103+C104</f>
        <v>1100027</v>
      </c>
      <c r="D102" s="18">
        <f>[1]Расшир!F1167</f>
        <v>-417000</v>
      </c>
      <c r="E102" s="20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5.75" x14ac:dyDescent="0.25">
      <c r="A103" s="12"/>
      <c r="B103" s="25" t="s">
        <v>144</v>
      </c>
      <c r="C103" s="75">
        <f>[1]Расшир!E1168</f>
        <v>11640657.130000001</v>
      </c>
      <c r="D103" s="75">
        <f>[1]Расшир!F1168</f>
        <v>5179989.16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31.5" x14ac:dyDescent="0.25">
      <c r="A104" s="12"/>
      <c r="B104" s="32" t="s">
        <v>145</v>
      </c>
      <c r="C104" s="75">
        <f>[1]Расшир!E1169</f>
        <v>-10540630.130000001</v>
      </c>
      <c r="D104" s="75">
        <f>[1]Расшир!F1169</f>
        <v>-5596989.1600000001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x14ac:dyDescent="0.25">
      <c r="A105" s="12"/>
      <c r="B105" s="32"/>
      <c r="C105" s="75"/>
      <c r="D105" s="75"/>
      <c r="E105" s="20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31.5" x14ac:dyDescent="0.25">
      <c r="A106" s="12"/>
      <c r="B106" s="34" t="s">
        <v>146</v>
      </c>
      <c r="C106" s="18">
        <f>C107+C108</f>
        <v>143321.46558000147</v>
      </c>
      <c r="D106" s="18">
        <f>D107+D108</f>
        <v>-809149.40416999906</v>
      </c>
      <c r="E106" s="20"/>
      <c r="F106" s="8"/>
      <c r="G106" s="76"/>
      <c r="H106" s="8"/>
      <c r="I106" s="8"/>
      <c r="J106" s="8"/>
      <c r="K106" s="8"/>
      <c r="L106" s="8"/>
      <c r="M106" s="8"/>
      <c r="N106" s="8"/>
      <c r="O106" s="8"/>
    </row>
    <row r="107" spans="1:15" ht="15.75" x14ac:dyDescent="0.25">
      <c r="A107" s="12"/>
      <c r="B107" s="25" t="s">
        <v>147</v>
      </c>
      <c r="C107" s="75">
        <f>[1]Расшир!E1179</f>
        <v>-41635804.769819997</v>
      </c>
      <c r="D107" s="75">
        <f>[1]Расшир!F1179</f>
        <v>-22065245.154449999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5.75" x14ac:dyDescent="0.25">
      <c r="A108" s="12"/>
      <c r="B108" s="25" t="s">
        <v>148</v>
      </c>
      <c r="C108" s="75">
        <f>[1]Расшир!E1180</f>
        <v>41779126.235399999</v>
      </c>
      <c r="D108" s="75">
        <f>[1]Расшир!F1180</f>
        <v>21256095.75028</v>
      </c>
      <c r="E108" s="20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5.75" x14ac:dyDescent="0.25">
      <c r="A109" s="12"/>
      <c r="B109" s="32"/>
      <c r="C109" s="75"/>
      <c r="D109" s="75"/>
      <c r="E109" s="20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31.5" hidden="1" x14ac:dyDescent="0.25">
      <c r="A110" s="12"/>
      <c r="B110" s="34" t="s">
        <v>149</v>
      </c>
      <c r="C110" s="18">
        <f>[1]Расшир!E1170</f>
        <v>0</v>
      </c>
      <c r="D110" s="18">
        <f>D113+D115</f>
        <v>0</v>
      </c>
      <c r="E110" s="20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49.5" hidden="1" customHeight="1" x14ac:dyDescent="0.25">
      <c r="A111" s="12"/>
      <c r="B111" s="77" t="s">
        <v>150</v>
      </c>
      <c r="C111" s="78">
        <f>[1]Расшир!E1171</f>
        <v>0</v>
      </c>
      <c r="D111" s="79">
        <f>D112</f>
        <v>0</v>
      </c>
      <c r="E111" s="20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47.25" hidden="1" x14ac:dyDescent="0.25">
      <c r="A112" s="12"/>
      <c r="B112" s="80" t="s">
        <v>151</v>
      </c>
      <c r="C112" s="26">
        <f>[1]Расшир!E1172</f>
        <v>0</v>
      </c>
      <c r="D112" s="75">
        <f>[1]Расшир!F1172</f>
        <v>0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31.5" hidden="1" x14ac:dyDescent="0.25">
      <c r="A113" s="12"/>
      <c r="B113" s="81" t="s">
        <v>152</v>
      </c>
      <c r="C113" s="82">
        <f>[1]Расшир!E1175</f>
        <v>0</v>
      </c>
      <c r="D113" s="83">
        <f>[1]Расшир!F1175</f>
        <v>0</v>
      </c>
      <c r="E113" s="20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5.75" hidden="1" x14ac:dyDescent="0.25">
      <c r="A114" s="12"/>
      <c r="B114" s="80"/>
      <c r="C114" s="75"/>
      <c r="D114" s="75"/>
      <c r="E114" s="20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29.25" hidden="1" x14ac:dyDescent="0.25">
      <c r="A115" s="12"/>
      <c r="B115" s="84" t="s">
        <v>153</v>
      </c>
      <c r="C115" s="79">
        <f>C116</f>
        <v>0</v>
      </c>
      <c r="D115" s="79">
        <f>D116</f>
        <v>0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30" hidden="1" x14ac:dyDescent="0.25">
      <c r="A116" s="12"/>
      <c r="B116" s="85" t="s">
        <v>154</v>
      </c>
      <c r="C116" s="86">
        <f>[1]Расшир!E1174</f>
        <v>0</v>
      </c>
      <c r="D116" s="87">
        <f>[1]Расшир!F1174</f>
        <v>0</v>
      </c>
      <c r="E116" s="20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5.75" hidden="1" x14ac:dyDescent="0.25">
      <c r="A117" s="12"/>
      <c r="B117" s="25"/>
      <c r="C117" s="75"/>
      <c r="D117" s="75"/>
      <c r="E117" s="20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5.75" hidden="1" x14ac:dyDescent="0.25">
      <c r="A118" s="12"/>
      <c r="B118" s="25"/>
      <c r="C118" s="75"/>
      <c r="D118" s="75"/>
      <c r="E118" s="20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32.25" customHeight="1" x14ac:dyDescent="0.25">
      <c r="A119" s="12"/>
      <c r="B119" s="34" t="s">
        <v>155</v>
      </c>
      <c r="C119" s="18">
        <f>C94+C98+C102+C106+C110</f>
        <v>643321.46558000147</v>
      </c>
      <c r="D119" s="18">
        <f>D94+D98+D102+D106+D110</f>
        <v>-576149.40416999906</v>
      </c>
      <c r="E119" s="20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2" hidden="1" customHeight="1" x14ac:dyDescent="0.25">
      <c r="B120" s="88"/>
      <c r="C120" s="89"/>
      <c r="D120" s="89"/>
      <c r="E120" s="90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8.75" hidden="1" x14ac:dyDescent="0.25">
      <c r="A121" s="91" t="s">
        <v>156</v>
      </c>
      <c r="B121" s="92"/>
      <c r="C121" s="93"/>
      <c r="D121" s="93" t="s">
        <v>157</v>
      </c>
      <c r="E121" s="11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0.5" hidden="1" customHeight="1" x14ac:dyDescent="0.25">
      <c r="A122" s="91"/>
      <c r="B122" s="92"/>
      <c r="C122" s="94"/>
      <c r="D122" s="95"/>
      <c r="E122" s="11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23.25" hidden="1" customHeight="1" x14ac:dyDescent="0.25">
      <c r="A123" s="96" t="s">
        <v>158</v>
      </c>
      <c r="B123" s="92"/>
      <c r="C123" s="94"/>
      <c r="D123" s="95"/>
      <c r="E123" s="11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9" hidden="1" customHeight="1" x14ac:dyDescent="0.25">
      <c r="A124" s="97" t="s">
        <v>159</v>
      </c>
      <c r="B124" s="92"/>
      <c r="C124" s="94"/>
      <c r="D124" s="95"/>
      <c r="E124" s="11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2.75" hidden="1" customHeight="1" x14ac:dyDescent="0.25">
      <c r="A125" s="98" t="s">
        <v>160</v>
      </c>
      <c r="B125" s="92"/>
      <c r="C125" s="94"/>
      <c r="D125" s="95"/>
      <c r="E125" s="11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15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2:15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2:15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2:15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2:15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2:15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2:15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2:15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2:15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2:15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2:15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2:15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2:15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2:15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2:15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2:15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2:15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2:15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2:15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2:15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2:15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2:15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2:15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2:15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2:15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2:15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2:15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2:15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2:15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2:15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2:15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2:15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2:15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2:15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2:15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2:15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2:15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2:15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2:15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2:15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2:15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2:15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2:15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2:15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2:15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2:15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15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2:15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2:15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2:15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2:15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2:15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2:15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2:15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2:15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2:15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2:15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2:15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2:15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2:15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2:15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2:15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2:15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2:15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2:15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2:15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2:15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2:15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2:15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2:15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2:15" ht="15.75" x14ac:dyDescent="0.2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2:15" ht="15.75" x14ac:dyDescent="0.2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2:15" ht="15.75" x14ac:dyDescent="0.25">
      <c r="B220" s="9"/>
      <c r="C220" s="8"/>
      <c r="D220" s="10"/>
      <c r="E220" s="11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2:15" ht="15.75" x14ac:dyDescent="0.25">
      <c r="B221" s="9"/>
      <c r="C221" s="8"/>
      <c r="D221" s="10"/>
      <c r="E221" s="11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2:15" ht="15.75" x14ac:dyDescent="0.25">
      <c r="B222" s="9"/>
      <c r="C222" s="8"/>
      <c r="D222" s="10"/>
      <c r="E222" s="11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2:15" ht="15.75" x14ac:dyDescent="0.25">
      <c r="B223" s="9"/>
      <c r="C223" s="8"/>
      <c r="D223" s="10"/>
      <c r="E223" s="11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405" spans="7:7" x14ac:dyDescent="0.2">
      <c r="G405" s="99"/>
    </row>
    <row r="490" spans="1:4" s="5" customFormat="1" ht="18.75" x14ac:dyDescent="0.3">
      <c r="A490" s="1"/>
      <c r="B490" s="2"/>
      <c r="C490" s="3"/>
      <c r="D490" s="100"/>
    </row>
    <row r="491" spans="1:4" s="5" customFormat="1" ht="18.75" x14ac:dyDescent="0.3">
      <c r="A491" s="1"/>
      <c r="B491" s="2"/>
      <c r="C491" s="3"/>
      <c r="D491" s="100"/>
    </row>
    <row r="494" spans="1:4" s="5" customFormat="1" x14ac:dyDescent="0.2">
      <c r="A494" s="1"/>
      <c r="B494" s="2"/>
      <c r="C494" s="3"/>
      <c r="D494" s="101"/>
    </row>
  </sheetData>
  <pageMargins left="0.15748031496062992" right="0.15748031496062992" top="0.15748031496062992" bottom="0.23622047244094491" header="0.15748031496062992" footer="0.19685039370078741"/>
  <pageSetup paperSize="9" scale="88" fitToHeight="2" orientation="portrait" r:id="rId1"/>
  <rowBreaks count="2" manualBreakCount="2">
    <brk id="39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E7E9ED-32F1-4E1A-9508-7924CC7D4C85}"/>
</file>

<file path=customXml/itemProps2.xml><?xml version="1.0" encoding="utf-8"?>
<ds:datastoreItem xmlns:ds="http://schemas.openxmlformats.org/officeDocument/2006/customXml" ds:itemID="{6EC10C4A-0076-48D8-A8FB-CDB6BAA0D91C}"/>
</file>

<file path=customXml/itemProps3.xml><?xml version="1.0" encoding="utf-8"?>
<ds:datastoreItem xmlns:ds="http://schemas.openxmlformats.org/officeDocument/2006/customXml" ds:itemID="{C8C80A17-253C-4D3B-9049-E3611363E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01.08.2017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dcterms:created xsi:type="dcterms:W3CDTF">2017-08-15T07:57:58Z</dcterms:created>
  <dcterms:modified xsi:type="dcterms:W3CDTF">2017-08-17T04:33:03Z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