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2980" windowHeight="8475"/>
  </bookViews>
  <sheets>
    <sheet name="на 01.07.2017" sheetId="1" r:id="rId1"/>
  </sheets>
  <externalReferences>
    <externalReference r:id="rId2"/>
  </externalReferences>
  <definedNames>
    <definedName name="Z_3A62FDFE_B33F_4285_AF26_B946B57D89E5_.wvu.Rows" localSheetId="0" hidden="1">'на 01.07.2017'!$29:$29,'на 01.07.2017'!#REF!,'на 01.07.2017'!$73:$74,'на 01.07.2017'!$90:$93,'на 01.07.2017'!$110:$110,'на 01.07.2017'!$114:$114,'на 01.07.2017'!#REF!</definedName>
    <definedName name="Z_5F4BDBB1_E645_4516_8FC8_7D1E2AFE448F_.wvu.Rows" localSheetId="0" hidden="1">'на 01.07.2017'!$29:$29,'на 01.07.2017'!#REF!,'на 01.07.2017'!$58:$58,'на 01.07.2017'!$73:$74,'на 01.07.2017'!$90:$93,'на 01.07.2017'!$110:$110,'на 01.07.2017'!$114:$114</definedName>
    <definedName name="Z_791A6B44_A126_477F_8F66_87C81269CCAF_.wvu.Rows" localSheetId="0" hidden="1">'на 01.07.2017'!#REF!,'на 01.07.2017'!$108:$109,'на 01.07.2017'!$115:$115</definedName>
    <definedName name="Z_AFEF4DE1_67D6_48C6_A8C8_B9E9198BBD0E_.wvu.Rows" localSheetId="0" hidden="1">'на 01.07.2017'!#REF!,'на 01.07.2017'!$115:$115</definedName>
    <definedName name="Z_CAE69FAB_AFBE_4188_8F32_69E048226F14_.wvu.Rows" localSheetId="0" hidden="1">'на 01.07.2017'!$29:$29,'на 01.07.2017'!#REF!,'на 01.07.2017'!$73:$74,'на 01.07.2017'!$90:$93,'на 01.07.2017'!$110:$110,'на 01.07.2017'!$114:$114,'на 01.07.2017'!#REF!</definedName>
    <definedName name="Z_D2DF83CF_573E_4A86_A4BE_5A992E023C65_.wvu.Rows" localSheetId="0" hidden="1">'на 01.07.2017'!#REF!,'на 01.07.2017'!$108:$109,'на 01.07.2017'!$115:$115</definedName>
    <definedName name="Z_E2CE03E0_A708_4616_8DFD_0910D1C70A9E_.wvu.Rows" localSheetId="0" hidden="1">'на 01.07.2017'!#REF!,'на 01.07.2017'!$108:$109,'на 01.07.2017'!$115:$115</definedName>
    <definedName name="Z_E6F394BB_DB4B_47AB_A066_DC195B03AE3E_.wvu.Rows" localSheetId="0" hidden="1">'на 01.07.2017'!$29:$29,'на 01.07.2017'!$32:$32,'на 01.07.2017'!#REF!,'на 01.07.2017'!$43:$43,'на 01.07.2017'!$58:$58,'на 01.07.2017'!$62:$62,'на 01.07.2017'!$73:$74,'на 01.07.2017'!$90:$93,'на 01.07.2017'!$107:$115,'на 01.07.2017'!#REF!</definedName>
    <definedName name="Z_E8991B2E_0E9F_48F3_A4D6_3B340ABE8C8E_.wvu.Rows" localSheetId="0" hidden="1">'на 01.07.2017'!#REF!,'на 01.07.2017'!$115:$115</definedName>
    <definedName name="Z_F8542D9D_A523_4F6F_8CFE_9BA4BA3D5B88_.wvu.Rows" localSheetId="0" hidden="1">'на 01.07.2017'!#REF!,'на 01.07.2017'!$90:$93,'на 01.07.2017'!$108:$110,'на 01.07.2017'!$114:$114</definedName>
    <definedName name="Z_FAFBB87E_73E9_461E_A4E8_A0EB3259EED0_.wvu.PrintArea" localSheetId="0" hidden="1">'на 01.07.2017'!$A$1:$E$116</definedName>
    <definedName name="Z_FAFBB87E_73E9_461E_A4E8_A0EB3259EED0_.wvu.Rows" localSheetId="0" hidden="1">'на 01.07.2017'!$30:$30,'на 01.07.2017'!#REF!,'на 01.07.2017'!$90:$93,'на 01.07.2017'!$108:$110,'на 01.07.2017'!$114:$114</definedName>
  </definedNames>
  <calcPr calcId="145621"/>
</workbook>
</file>

<file path=xl/calcChain.xml><?xml version="1.0" encoding="utf-8"?>
<calcChain xmlns="http://schemas.openxmlformats.org/spreadsheetml/2006/main">
  <c r="D113" i="1" l="1"/>
  <c r="D112" i="1" s="1"/>
  <c r="C113" i="1"/>
  <c r="C112" i="1"/>
  <c r="D110" i="1"/>
  <c r="C110" i="1"/>
  <c r="D109" i="1"/>
  <c r="D108" i="1" s="1"/>
  <c r="C109" i="1"/>
  <c r="C108" i="1"/>
  <c r="C107" i="1"/>
  <c r="D105" i="1"/>
  <c r="C105" i="1"/>
  <c r="D104" i="1"/>
  <c r="D103" i="1" s="1"/>
  <c r="C104" i="1"/>
  <c r="D101" i="1"/>
  <c r="C101" i="1"/>
  <c r="D100" i="1"/>
  <c r="C100" i="1"/>
  <c r="D99" i="1"/>
  <c r="C99" i="1"/>
  <c r="D97" i="1"/>
  <c r="C97" i="1"/>
  <c r="D96" i="1"/>
  <c r="C96" i="1"/>
  <c r="C95" i="1" s="1"/>
  <c r="D93" i="1"/>
  <c r="C93" i="1"/>
  <c r="D92" i="1"/>
  <c r="C92" i="1"/>
  <c r="C91" i="1" s="1"/>
  <c r="D91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C15" i="1" s="1"/>
  <c r="D14" i="1"/>
  <c r="C14" i="1"/>
  <c r="D13" i="1"/>
  <c r="C13" i="1"/>
  <c r="D12" i="1"/>
  <c r="C12" i="1"/>
  <c r="D10" i="1"/>
  <c r="C10" i="1"/>
  <c r="D9" i="1"/>
  <c r="C9" i="1"/>
  <c r="D8" i="1"/>
  <c r="C8" i="1"/>
  <c r="C7" i="1" s="1"/>
  <c r="D95" i="1" l="1"/>
  <c r="C103" i="1"/>
  <c r="D107" i="1"/>
  <c r="E30" i="1"/>
  <c r="E32" i="1"/>
  <c r="E48" i="1"/>
  <c r="E50" i="1"/>
  <c r="E52" i="1"/>
  <c r="E54" i="1"/>
  <c r="E56" i="1"/>
  <c r="E58" i="1"/>
  <c r="E60" i="1"/>
  <c r="E62" i="1"/>
  <c r="E64" i="1"/>
  <c r="E66" i="1"/>
  <c r="E68" i="1"/>
  <c r="E70" i="1"/>
  <c r="E72" i="1"/>
  <c r="E74" i="1"/>
  <c r="E76" i="1"/>
  <c r="E78" i="1"/>
  <c r="E80" i="1"/>
  <c r="D116" i="1"/>
  <c r="C116" i="1"/>
  <c r="C11" i="1"/>
  <c r="C6" i="1" s="1"/>
  <c r="E17" i="1"/>
  <c r="E19" i="1"/>
  <c r="E21" i="1"/>
  <c r="E23" i="1"/>
  <c r="E25" i="1"/>
  <c r="E27" i="1"/>
  <c r="E35" i="1"/>
  <c r="C89" i="1"/>
  <c r="E39" i="1"/>
  <c r="E41" i="1"/>
  <c r="E43" i="1"/>
  <c r="E45" i="1"/>
  <c r="E83" i="1"/>
  <c r="E85" i="1"/>
  <c r="E9" i="1"/>
  <c r="E12" i="1"/>
  <c r="E14" i="1"/>
  <c r="D89" i="1"/>
  <c r="E87" i="1"/>
  <c r="E8" i="1"/>
  <c r="E10" i="1"/>
  <c r="E13" i="1"/>
  <c r="E16" i="1"/>
  <c r="E18" i="1"/>
  <c r="E20" i="1"/>
  <c r="E22" i="1"/>
  <c r="E24" i="1"/>
  <c r="E26" i="1"/>
  <c r="E28" i="1"/>
  <c r="E31" i="1"/>
  <c r="E33" i="1"/>
  <c r="E40" i="1"/>
  <c r="E42" i="1"/>
  <c r="E44" i="1"/>
  <c r="E47" i="1"/>
  <c r="E49" i="1"/>
  <c r="E51" i="1"/>
  <c r="E53" i="1"/>
  <c r="E55" i="1"/>
  <c r="E57" i="1"/>
  <c r="E59" i="1"/>
  <c r="E61" i="1"/>
  <c r="E63" i="1"/>
  <c r="E65" i="1"/>
  <c r="E67" i="1"/>
  <c r="E69" i="1"/>
  <c r="E71" i="1"/>
  <c r="E73" i="1"/>
  <c r="E75" i="1"/>
  <c r="E77" i="1"/>
  <c r="E79" i="1"/>
  <c r="E81" i="1"/>
  <c r="E84" i="1"/>
  <c r="E86" i="1"/>
  <c r="D7" i="1"/>
  <c r="D11" i="1"/>
  <c r="E11" i="1" s="1"/>
  <c r="D15" i="1"/>
  <c r="E15" i="1" s="1"/>
  <c r="E37" i="1"/>
  <c r="D6" i="1" l="1"/>
  <c r="E6" i="1" s="1"/>
  <c r="E7" i="1"/>
</calcChain>
</file>

<file path=xl/sharedStrings.xml><?xml version="1.0" encoding="utf-8"?>
<sst xmlns="http://schemas.openxmlformats.org/spreadsheetml/2006/main" count="158" uniqueCount="157">
  <si>
    <t xml:space="preserve">                           Сведения об исполнении бюджета г. Красноярска на 01. 07. 2017 г.</t>
  </si>
  <si>
    <t>тыс. руб.</t>
  </si>
  <si>
    <t>Наименование показателей</t>
  </si>
  <si>
    <t>Бюджет города   на 2017 год с учетом изменений</t>
  </si>
  <si>
    <t>Исполненона 01.07.2017г.</t>
  </si>
  <si>
    <t>% исполнения к плану года</t>
  </si>
  <si>
    <t>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</si>
  <si>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</si>
  <si>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</si>
  <si>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</si>
  <si>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</si>
  <si>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</si>
  <si>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</si>
  <si>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</si>
  <si>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</si>
  <si>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</si>
  <si>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</si>
  <si>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</si>
  <si>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</si>
  <si>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</si>
  <si>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</si>
  <si>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</si>
  <si>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</si>
  <si>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</si>
  <si>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</si>
  <si>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</si>
  <si>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</si>
  <si>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</si>
  <si>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</si>
  <si>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</si>
  <si>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субъектов РФ и муниципальных образований</t>
  </si>
  <si>
    <t>Субвенции бюджетам субъектов РФ и муниципальных образований</t>
  </si>
  <si>
    <t>Иные межбюджетные трансферты</t>
  </si>
  <si>
    <t>Субсидии бюджетам субъектов РФ и муниципальных образований (межбюджетные субсидии)</t>
  </si>
  <si>
    <t>Возврат остатков субсидий и субвенций прошлых лет</t>
  </si>
  <si>
    <t>-</t>
  </si>
  <si>
    <t>Прочие безвозмездные поступления</t>
  </si>
  <si>
    <t>Доходы бюджетов бюджетной системы Российской Федерации от возврата организациями остатков субсидий прошлых лет</t>
  </si>
  <si>
    <t>ИТОГО ДОХОДОВ</t>
  </si>
  <si>
    <t>РАСХОДЫ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</si>
  <si>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</si>
  <si>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</si>
  <si>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</si>
  <si>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</si>
  <si>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</si>
  <si>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</si>
  <si>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</si>
  <si>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</si>
  <si>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</si>
  <si>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</si>
  <si>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</si>
  <si>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</si>
  <si>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</si>
  <si>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</si>
  <si>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</si>
  <si>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</si>
  <si>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</si>
  <si>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</si>
  <si>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</si>
  <si>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</si>
  <si>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</si>
  <si>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</si>
  <si>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</si>
  <si>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</si>
  <si>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</si>
  <si>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</si>
  <si>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</si>
  <si>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</si>
  <si>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</si>
  <si>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</si>
  <si>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</si>
  <si>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</si>
  <si>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</si>
  <si>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</si>
  <si>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</si>
  <si>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</si>
  <si>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</si>
  <si>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</si>
  <si>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</si>
  <si>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</si>
  <si>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</si>
  <si>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</si>
  <si>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</si>
  <si>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</si>
  <si>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</si>
  <si>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</si>
  <si>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</si>
  <si>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</si>
  <si>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</si>
  <si>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</si>
  <si>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</si>
  <si>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</si>
  <si>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</si>
  <si>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</si>
  <si>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</si>
  <si>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</si>
  <si>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</si>
  <si>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 и оздоровление детей</t>
  </si>
  <si>
    <t>0709</t>
  </si>
  <si>
    <t>Другие вопросы в области образования</t>
  </si>
  <si>
    <t>0800</t>
  </si>
  <si>
    <t>КУЛЬТУРА, КИНЕМАТОГРАФИЯ, СРЕДСТВА МАССОВОЙ ИНФОРМАЦИИ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</si>
  <si>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</si>
  <si>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</si>
  <si>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</si>
  <si>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</si>
  <si>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</si>
  <si>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кинематографии, средств массовой информации</t>
  </si>
  <si>
    <t>0900</t>
  </si>
  <si>
    <t>ЗДРАВООХРАНЕНИЕ</t>
  </si>
  <si>
    <t>0901</t>
  </si>
  <si>
    <t>Стационарная медицинская помощь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</si>
  <si>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</si>
  <si>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</si>
  <si>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</si>
  <si>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</si>
  <si>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</si>
  <si>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</si>
  <si>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</si>
  <si>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</si>
  <si>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</si>
  <si>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</si>
  <si>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</si>
  <si>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</si>
  <si>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</si>
  <si>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</si>
  <si>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</si>
  <si>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 xml:space="preserve">Физическая культура   </t>
  </si>
  <si>
    <t>1102</t>
  </si>
  <si>
    <t>Массовый спорт</t>
  </si>
  <si>
    <t>1105</t>
  </si>
  <si>
    <t>Другие вопросы в области физической культуры</t>
  </si>
  <si>
    <t>1300</t>
  </si>
  <si>
    <t>ОБСЛУЖИВАНИЕ ГОСУДАРСТВЕННОГО И МУНИЦИПАЛЬНОГО ДОЛГА</t>
  </si>
  <si>
    <t>1301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</si>
  <si>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</si>
  <si>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</si>
  <si>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</si>
  <si>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</si>
  <si>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</si>
  <si>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</si>
  <si>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</si>
  <si>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</si>
  <si>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</si>
  <si>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</si>
  <si>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</si>
  <si>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</si>
  <si>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</si>
  <si>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</si>
  <si>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</si>
  <si>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</si>
  <si>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</si>
  <si>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</si>
  <si>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БЮДЖЕТА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</si>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</sst>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164" fontId="4" fillId="0" borderId="0" xfId="0" applyNumberFormat="1" applyFont="1"/>
    <xf numFmtId="0" fontId="4" fillId="0" borderId="0" xfId="0" applyFont="1" applyAlignment="1">
      <alignment horizontal="center" wrapText="1"/>
    </xf>
    <xf numFmtId="0" fontId="0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0" fontId="7" fillId="0" borderId="2" xfId="0" applyFont="1" applyBorder="1" applyAlignment="1"/>
    <xf numFmtId="4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4" fontId="7" fillId="3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/>
    <xf numFmtId="4" fontId="4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left" wrapText="1"/>
    </xf>
    <xf numFmtId="4" fontId="7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49" fontId="4" fillId="2" borderId="2" xfId="0" applyNumberFormat="1" applyFont="1" applyFill="1" applyBorder="1" applyAlignment="1" applyProtection="1">
      <alignment horizontal="left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2" borderId="3" xfId="0" applyFont="1" applyFill="1" applyBorder="1" applyAlignment="1">
      <alignment horizontal="right"/>
    </xf>
    <xf numFmtId="49" fontId="8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0" fontId="2" fillId="0" borderId="2" xfId="0" applyFont="1" applyBorder="1" applyAlignment="1"/>
    <xf numFmtId="165" fontId="10" fillId="0" borderId="0" xfId="0" applyNumberFormat="1" applyFont="1"/>
    <xf numFmtId="0" fontId="10" fillId="0" borderId="0" xfId="0" applyFont="1"/>
    <xf numFmtId="0" fontId="3" fillId="0" borderId="0" xfId="0" applyFont="1"/>
    <xf numFmtId="4" fontId="4" fillId="3" borderId="1" xfId="0" applyNumberFormat="1" applyFont="1" applyFill="1" applyBorder="1"/>
    <xf numFmtId="0" fontId="4" fillId="3" borderId="1" xfId="0" applyFont="1" applyFill="1" applyBorder="1" applyAlignment="1">
      <alignment horizontal="center" wrapText="1"/>
    </xf>
    <xf numFmtId="49" fontId="9" fillId="4" borderId="1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/>
    <xf numFmtId="4" fontId="7" fillId="4" borderId="1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>
      <alignment wrapText="1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/>
    </xf>
    <xf numFmtId="49" fontId="4" fillId="2" borderId="1" xfId="0" applyNumberFormat="1" applyFont="1" applyFill="1" applyBorder="1" applyAlignment="1" applyProtection="1">
      <alignment horizontal="left" wrapText="1"/>
    </xf>
    <xf numFmtId="4" fontId="4" fillId="2" borderId="1" xfId="0" applyNumberFormat="1" applyFont="1" applyFill="1" applyBorder="1" applyAlignment="1" applyProtection="1">
      <alignment horizontal="center"/>
    </xf>
    <xf numFmtId="4" fontId="4" fillId="2" borderId="1" xfId="0" applyNumberFormat="1" applyFont="1" applyFill="1" applyBorder="1" applyAlignment="1">
      <alignment horizontal="center"/>
    </xf>
    <xf numFmtId="49" fontId="9" fillId="5" borderId="1" xfId="0" applyNumberFormat="1" applyFont="1" applyFill="1" applyBorder="1" applyAlignment="1" applyProtection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0" fontId="2" fillId="0" borderId="1" xfId="0" applyFont="1" applyBorder="1" applyAlignment="1"/>
    <xf numFmtId="4" fontId="2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wrapText="1"/>
    </xf>
    <xf numFmtId="4" fontId="12" fillId="2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wrapText="1"/>
    </xf>
    <xf numFmtId="49" fontId="7" fillId="0" borderId="2" xfId="0" applyNumberFormat="1" applyFont="1" applyFill="1" applyBorder="1" applyAlignment="1" applyProtection="1">
      <alignment horizontal="left" wrapText="1"/>
    </xf>
    <xf numFmtId="4" fontId="8" fillId="2" borderId="1" xfId="0" applyNumberFormat="1" applyFont="1" applyFill="1" applyBorder="1" applyAlignment="1" applyProtection="1">
      <alignment horizontal="center" vertical="center"/>
    </xf>
    <xf numFmtId="4" fontId="8" fillId="0" borderId="1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wrapText="1"/>
    </xf>
    <xf numFmtId="4" fontId="11" fillId="2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9" fontId="0" fillId="0" borderId="0" xfId="0" applyNumberFormat="1" applyFont="1"/>
    <xf numFmtId="164" fontId="10" fillId="0" borderId="0" xfId="0" applyNumberFormat="1" applyFont="1"/>
    <xf numFmtId="164" fontId="5" fillId="0" borderId="0" xfId="0" applyNumberFormat="1" applyFont="1"/>
    <xf numFmtId="4" fontId="9" fillId="0" borderId="1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Процентный 2" xfId="1"/>
    <cellStyle name="Процентный 2 2" xfId="2"/>
    <cellStyle name="Процентный 2 3" xfId="3"/>
    <cellStyle name="Процентный 2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17/VI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"/>
      <sheetName val="Денисовой"/>
      <sheetName val="экономика"/>
      <sheetName val="банки "/>
      <sheetName val="ОРИБО(Фазлеевой)+Доходы"/>
      <sheetName val="Скоку"/>
      <sheetName val="горнов"/>
      <sheetName val="Скоку (расш вариант)"/>
      <sheetName val="Лист1"/>
      <sheetName val="Лист2"/>
      <sheetName val="Лист3"/>
    </sheetNames>
    <sheetDataSet>
      <sheetData sheetId="0">
        <row r="9">
          <cell r="E9">
            <v>749292.98</v>
          </cell>
          <cell r="F9">
            <v>448350.36365999997</v>
          </cell>
        </row>
        <row r="13">
          <cell r="E13">
            <v>7267760.3300000001</v>
          </cell>
          <cell r="F13">
            <v>3157990.9804099994</v>
          </cell>
        </row>
        <row r="32">
          <cell r="E32">
            <v>985352.02</v>
          </cell>
          <cell r="F32">
            <v>473331.05823999998</v>
          </cell>
        </row>
        <row r="35">
          <cell r="E35">
            <v>686.85</v>
          </cell>
          <cell r="F35">
            <v>786.05599999999993</v>
          </cell>
        </row>
        <row r="41">
          <cell r="E41">
            <v>330892.03000000003</v>
          </cell>
          <cell r="F41">
            <v>44637.483489999999</v>
          </cell>
        </row>
        <row r="42">
          <cell r="E42">
            <v>941221.76</v>
          </cell>
          <cell r="F42">
            <v>418363.82957</v>
          </cell>
        </row>
        <row r="51">
          <cell r="E51">
            <v>258832.82</v>
          </cell>
          <cell r="F51">
            <v>112939.08031999999</v>
          </cell>
        </row>
        <row r="59">
          <cell r="E59">
            <v>121.4</v>
          </cell>
          <cell r="F59">
            <v>6.7918399999999988</v>
          </cell>
        </row>
        <row r="76">
          <cell r="E76">
            <v>2014442.8100000005</v>
          </cell>
          <cell r="F76">
            <v>705120.83851000003</v>
          </cell>
        </row>
        <row r="107">
          <cell r="E107">
            <v>77507.760000000009</v>
          </cell>
          <cell r="F107">
            <v>24597.81467</v>
          </cell>
        </row>
        <row r="115">
          <cell r="E115">
            <v>55891.38</v>
          </cell>
          <cell r="F115">
            <v>41980.075559999997</v>
          </cell>
        </row>
        <row r="129">
          <cell r="E129">
            <v>993814.45</v>
          </cell>
          <cell r="F129">
            <v>465324.61238000006</v>
          </cell>
        </row>
        <row r="152">
          <cell r="E152">
            <v>362.57</v>
          </cell>
          <cell r="F152">
            <v>61.75</v>
          </cell>
        </row>
        <row r="157">
          <cell r="E157">
            <v>233986.86000000004</v>
          </cell>
          <cell r="F157">
            <v>135792.16766000001</v>
          </cell>
        </row>
        <row r="209">
          <cell r="E209">
            <v>12289.78</v>
          </cell>
          <cell r="F209">
            <v>4431.1482300000007</v>
          </cell>
        </row>
        <row r="215">
          <cell r="E215">
            <v>14209227.162819998</v>
          </cell>
          <cell r="F215">
            <v>6271360.1632099999</v>
          </cell>
        </row>
        <row r="216">
          <cell r="E216">
            <v>14201024.564819999</v>
          </cell>
          <cell r="F216">
            <v>6269066.0366599998</v>
          </cell>
        </row>
        <row r="217">
          <cell r="E217">
            <v>98530.4</v>
          </cell>
          <cell r="F217">
            <v>98530.4</v>
          </cell>
        </row>
        <row r="221">
          <cell r="E221">
            <v>9618802.9498199988</v>
          </cell>
          <cell r="F221">
            <v>5515410.3992499998</v>
          </cell>
        </row>
        <row r="270">
          <cell r="E270">
            <v>0</v>
          </cell>
          <cell r="F270">
            <v>0</v>
          </cell>
        </row>
        <row r="280">
          <cell r="E280">
            <v>4483691.2149999999</v>
          </cell>
          <cell r="F280">
            <v>655125.23741000006</v>
          </cell>
        </row>
        <row r="341">
          <cell r="E341">
            <v>0</v>
          </cell>
          <cell r="F341">
            <v>0</v>
          </cell>
        </row>
        <row r="344">
          <cell r="E344">
            <v>21274.53</v>
          </cell>
          <cell r="F344">
            <v>15664.373799999999</v>
          </cell>
        </row>
        <row r="346">
          <cell r="E346">
            <v>55269.84</v>
          </cell>
          <cell r="F346">
            <v>56055.573380000002</v>
          </cell>
        </row>
        <row r="352">
          <cell r="E352">
            <v>-68341.771999999997</v>
          </cell>
          <cell r="F352">
            <v>-69425.820630000002</v>
          </cell>
        </row>
        <row r="373">
          <cell r="E373">
            <v>28645053.132820003</v>
          </cell>
          <cell r="F373">
            <v>12543048.218429998</v>
          </cell>
        </row>
        <row r="376">
          <cell r="E376">
            <v>2876253.8501899997</v>
          </cell>
          <cell r="F376">
            <v>1417085.5343800001</v>
          </cell>
        </row>
        <row r="412">
          <cell r="E412">
            <v>2794.07</v>
          </cell>
          <cell r="F412">
            <v>1288.6709499999999</v>
          </cell>
        </row>
        <row r="416">
          <cell r="E416">
            <v>64484.619999999995</v>
          </cell>
          <cell r="F416">
            <v>25597.84273</v>
          </cell>
        </row>
        <row r="424">
          <cell r="E424">
            <v>836800.16486999986</v>
          </cell>
          <cell r="F424">
            <v>395933.93688000005</v>
          </cell>
        </row>
        <row r="436">
          <cell r="E436">
            <v>0</v>
          </cell>
          <cell r="F436">
            <v>0</v>
          </cell>
        </row>
        <row r="439">
          <cell r="E439">
            <v>181924.1</v>
          </cell>
          <cell r="F439">
            <v>81749.167849999998</v>
          </cell>
        </row>
        <row r="449">
          <cell r="E449">
            <v>7504.15</v>
          </cell>
          <cell r="F449">
            <v>3381.9781699999994</v>
          </cell>
        </row>
        <row r="456">
          <cell r="E456">
            <v>82396.850409999999</v>
          </cell>
          <cell r="F456">
            <v>0</v>
          </cell>
        </row>
        <row r="458">
          <cell r="E458">
            <v>1700349.8949100003</v>
          </cell>
          <cell r="F458">
            <v>909133.93779999996</v>
          </cell>
        </row>
        <row r="483">
          <cell r="E483">
            <v>74339.332569999999</v>
          </cell>
          <cell r="F483">
            <v>38270.010779999997</v>
          </cell>
        </row>
        <row r="494">
          <cell r="E494">
            <v>74339.332569999999</v>
          </cell>
          <cell r="F494">
            <v>38270.010779999997</v>
          </cell>
        </row>
        <row r="502">
          <cell r="E502">
            <v>4459315.5457099993</v>
          </cell>
          <cell r="F502">
            <v>945044.16800000006</v>
          </cell>
        </row>
        <row r="558">
          <cell r="E558">
            <v>531548.22470000002</v>
          </cell>
          <cell r="F558">
            <v>232751.89685000002</v>
          </cell>
        </row>
        <row r="568">
          <cell r="E568">
            <v>3832510.9221299998</v>
          </cell>
          <cell r="F568">
            <v>684931.86555999995</v>
          </cell>
        </row>
        <row r="577">
          <cell r="E577">
            <v>95256.398880000008</v>
          </cell>
          <cell r="F577">
            <v>27360.405590000002</v>
          </cell>
        </row>
        <row r="591">
          <cell r="E591">
            <v>2904143.9209700003</v>
          </cell>
          <cell r="F591">
            <v>571800.16980000003</v>
          </cell>
        </row>
        <row r="635">
          <cell r="E635">
            <v>833712.49254999997</v>
          </cell>
          <cell r="F635">
            <v>68357.302150000003</v>
          </cell>
        </row>
        <row r="645">
          <cell r="E645">
            <v>454772.66541000002</v>
          </cell>
          <cell r="F645">
            <v>96375.849610000005</v>
          </cell>
        </row>
        <row r="652">
          <cell r="E652">
            <v>1052656.3216100002</v>
          </cell>
          <cell r="F652">
            <v>203291.85307000001</v>
          </cell>
        </row>
        <row r="659">
          <cell r="E659">
            <v>0</v>
          </cell>
          <cell r="F659">
            <v>0</v>
          </cell>
        </row>
        <row r="662">
          <cell r="E662">
            <v>563002.44140000001</v>
          </cell>
          <cell r="F662">
            <v>203775.16497000001</v>
          </cell>
        </row>
        <row r="683">
          <cell r="E683">
            <v>3700</v>
          </cell>
          <cell r="F683">
            <v>0</v>
          </cell>
        </row>
        <row r="690">
          <cell r="E690">
            <v>3700</v>
          </cell>
          <cell r="F690">
            <v>0</v>
          </cell>
        </row>
        <row r="693">
          <cell r="E693">
            <v>0</v>
          </cell>
          <cell r="F693">
            <v>0</v>
          </cell>
        </row>
        <row r="695">
          <cell r="E695">
            <v>14070544.474889999</v>
          </cell>
          <cell r="F695">
            <v>7094861.6246100012</v>
          </cell>
        </row>
        <row r="736">
          <cell r="E736">
            <v>4984295.3630199991</v>
          </cell>
          <cell r="F736">
            <v>2466109.9061399996</v>
          </cell>
        </row>
        <row r="750">
          <cell r="E750">
            <v>6953561.3251499999</v>
          </cell>
          <cell r="F750">
            <v>3551132.12475</v>
          </cell>
        </row>
        <row r="762">
          <cell r="E762">
            <v>1070133.9684599999</v>
          </cell>
          <cell r="F762">
            <v>569914.73967000004</v>
          </cell>
        </row>
        <row r="769">
          <cell r="E769">
            <v>559959.30752000003</v>
          </cell>
          <cell r="F769">
            <v>260026.92890999999</v>
          </cell>
        </row>
        <row r="790">
          <cell r="E790">
            <v>502594.51074000006</v>
          </cell>
          <cell r="F790">
            <v>247677.92514000001</v>
          </cell>
        </row>
        <row r="810">
          <cell r="E810">
            <v>755588.82379000017</v>
          </cell>
          <cell r="F810">
            <v>342561.68057000003</v>
          </cell>
        </row>
        <row r="850">
          <cell r="E850">
            <v>690286.0877899999</v>
          </cell>
          <cell r="F850">
            <v>313101.34038999997</v>
          </cell>
        </row>
        <row r="858">
          <cell r="E858">
            <v>20656.998</v>
          </cell>
          <cell r="F858">
            <v>8982.2452200000007</v>
          </cell>
        </row>
        <row r="862">
          <cell r="E862">
            <v>44645.737999999998</v>
          </cell>
          <cell r="F862">
            <v>20478.094960000002</v>
          </cell>
        </row>
        <row r="873">
          <cell r="E873">
            <v>0</v>
          </cell>
          <cell r="F873">
            <v>0</v>
          </cell>
        </row>
        <row r="894">
          <cell r="E894">
            <v>0</v>
          </cell>
          <cell r="F894">
            <v>0</v>
          </cell>
        </row>
        <row r="994">
          <cell r="E994">
            <v>1911488.6042500001</v>
          </cell>
          <cell r="F994">
            <v>883068.67952999985</v>
          </cell>
        </row>
        <row r="1039">
          <cell r="E1039">
            <v>27671.55</v>
          </cell>
          <cell r="F1039">
            <v>12680.34273</v>
          </cell>
        </row>
        <row r="1042">
          <cell r="E1042">
            <v>637331.78</v>
          </cell>
          <cell r="F1042">
            <v>317591.27046999999</v>
          </cell>
        </row>
        <row r="1046">
          <cell r="E1046">
            <v>623398.12725000002</v>
          </cell>
          <cell r="F1046">
            <v>280816.91798999993</v>
          </cell>
        </row>
        <row r="1060">
          <cell r="E1060">
            <v>116435.1</v>
          </cell>
          <cell r="F1060">
            <v>59871.452929999999</v>
          </cell>
        </row>
        <row r="1064">
          <cell r="E1064">
            <v>506652.04700000008</v>
          </cell>
          <cell r="F1064">
            <v>212108.69541000001</v>
          </cell>
        </row>
        <row r="1076">
          <cell r="E1076">
            <v>725730.39602999995</v>
          </cell>
          <cell r="F1076">
            <v>366148.07743999996</v>
          </cell>
        </row>
        <row r="1124">
          <cell r="E1124">
            <v>336242.27315999998</v>
          </cell>
          <cell r="F1124">
            <v>168340.69793999998</v>
          </cell>
        </row>
        <row r="1127">
          <cell r="E1127">
            <v>264778.31287000002</v>
          </cell>
          <cell r="F1127">
            <v>132403.34511999998</v>
          </cell>
        </row>
        <row r="1135">
          <cell r="E1135">
            <v>124709.81</v>
          </cell>
          <cell r="F1135">
            <v>65404.034379999997</v>
          </cell>
        </row>
        <row r="1147">
          <cell r="E1147">
            <v>1507788.05</v>
          </cell>
          <cell r="F1147">
            <v>573808.71502999996</v>
          </cell>
        </row>
        <row r="1150">
          <cell r="E1150">
            <v>1507788.05</v>
          </cell>
          <cell r="F1150">
            <v>573808.71502999996</v>
          </cell>
        </row>
        <row r="1154">
          <cell r="E1154">
            <v>29288892.998399999</v>
          </cell>
          <cell r="F1154">
            <v>12232648.660140002</v>
          </cell>
        </row>
        <row r="1160">
          <cell r="E1160">
            <v>0</v>
          </cell>
          <cell r="F1160">
            <v>0</v>
          </cell>
        </row>
        <row r="1161">
          <cell r="E1161">
            <v>0</v>
          </cell>
          <cell r="F1161">
            <v>0</v>
          </cell>
        </row>
        <row r="1164">
          <cell r="E1164">
            <v>1240246.02</v>
          </cell>
          <cell r="F1164">
            <v>1250000</v>
          </cell>
        </row>
        <row r="1165">
          <cell r="E1165">
            <v>-1840273.02</v>
          </cell>
          <cell r="F1165">
            <v>-600000</v>
          </cell>
        </row>
        <row r="1167">
          <cell r="F1167">
            <v>-417000</v>
          </cell>
        </row>
        <row r="1168">
          <cell r="E1168">
            <v>11640657.130000001</v>
          </cell>
          <cell r="F1168">
            <v>4600000</v>
          </cell>
        </row>
        <row r="1169">
          <cell r="E1169">
            <v>-10540630.130000001</v>
          </cell>
          <cell r="F1169">
            <v>-5017000</v>
          </cell>
        </row>
        <row r="1170">
          <cell r="E1170">
            <v>0</v>
          </cell>
        </row>
        <row r="1175">
          <cell r="E1175">
            <v>0</v>
          </cell>
          <cell r="F1175">
            <v>0</v>
          </cell>
        </row>
        <row r="1179">
          <cell r="E1179">
            <v>-41525956.282820001</v>
          </cell>
          <cell r="F1179">
            <v>-18492476.239519998</v>
          </cell>
        </row>
        <row r="1180">
          <cell r="E1180">
            <v>41669796.148400001</v>
          </cell>
          <cell r="F1180">
            <v>17949076.681230001</v>
          </cell>
        </row>
      </sheetData>
      <sheetData sheetId="1"/>
      <sheetData sheetId="2">
        <row r="21">
          <cell r="D21">
            <v>463294.72000000003</v>
          </cell>
          <cell r="E21">
            <v>212158.41304999997</v>
          </cell>
        </row>
        <row r="29">
          <cell r="D29">
            <v>50075.45</v>
          </cell>
          <cell r="E29">
            <v>25815.591629999999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485"/>
  <sheetViews>
    <sheetView tabSelected="1" view="pageBreakPreview" topLeftCell="A69" zoomScale="90" zoomScaleNormal="100" zoomScaleSheetLayoutView="90" workbookViewId="0">
      <selection activeCell="B44" sqref="B44"/>
    </sheetView>
  </sheetViews>
  <sheetFormatPr defaultColWidth="9.140625" defaultRowHeight="12.75" x14ac:dyDescent="0.2"/>
  <cols>
    <col min="1" max="1" width="6.7109375" style="1" customWidth="1"/>
    <col min="2" max="2" width="53.42578125" style="2" customWidth="1"/>
    <col min="3" max="3" width="17.85546875" style="3" customWidth="1"/>
    <col min="4" max="4" width="17.85546875" style="4" customWidth="1"/>
    <col min="5" max="5" width="13.5703125" style="5" customWidth="1"/>
    <col min="6" max="7" width="15" style="3" bestFit="1" customWidth="1"/>
    <col min="8" max="8" width="13.7109375" style="3" bestFit="1" customWidth="1"/>
    <col min="9" max="16384" width="9.140625" style="3"/>
  </cols>
  <sheetData>
    <row r="1" spans="1:15" ht="9" customHeight="1" x14ac:dyDescent="0.2"/>
    <row r="2" spans="1:15" ht="18.75" x14ac:dyDescent="0.25">
      <c r="B2" s="6" t="s">
        <v>0</v>
      </c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15.75" x14ac:dyDescent="0.25">
      <c r="B3" s="9"/>
      <c r="C3" s="8"/>
      <c r="D3" s="10"/>
      <c r="E3" s="11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ht="15.75" x14ac:dyDescent="0.25">
      <c r="B4" s="9"/>
      <c r="C4" s="8"/>
      <c r="D4" s="10"/>
      <c r="E4" s="11" t="s">
        <v>1</v>
      </c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38.25" x14ac:dyDescent="0.2">
      <c r="A5" s="12"/>
      <c r="B5" s="13" t="s">
        <v>2</v>
      </c>
      <c r="C5" s="14" t="s">
        <v>3</v>
      </c>
      <c r="D5" s="15" t="s">
        <v>4</v>
      </c>
      <c r="E5" s="14" t="s">
        <v>5</v>
      </c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5.75" x14ac:dyDescent="0.25">
      <c r="A6" s="12"/>
      <c r="B6" s="17" t="s">
        <v>6</v>
      </c>
      <c r="C6" s="18">
        <f>C7+C11+C15+C18+C19+C20+C21+C22+C23+C24+C25+C26+C10</f>
        <v>14435825.970000003</v>
      </c>
      <c r="D6" s="84">
        <f>D7+D11+D15+D18+D19+D20+D21+D22+D23+D24+D25+D26+D10-0.01</f>
        <v>6271688.0552199986</v>
      </c>
      <c r="E6" s="19">
        <f>D6/C6</f>
        <v>0.43445301074241183</v>
      </c>
      <c r="F6" s="20"/>
      <c r="G6" s="20"/>
      <c r="H6" s="8"/>
      <c r="I6" s="8"/>
      <c r="J6" s="8"/>
      <c r="K6" s="8"/>
      <c r="L6" s="8"/>
      <c r="M6" s="8"/>
      <c r="N6" s="8"/>
      <c r="O6" s="8"/>
    </row>
    <row r="7" spans="1:15" ht="15.75" x14ac:dyDescent="0.25">
      <c r="A7" s="12"/>
      <c r="B7" s="17" t="s">
        <v>7</v>
      </c>
      <c r="C7" s="21">
        <f>C8+C9</f>
        <v>8017053.3100000005</v>
      </c>
      <c r="D7" s="29">
        <f>D8+D9</f>
        <v>3606341.3540699994</v>
      </c>
      <c r="E7" s="22">
        <f>D7/C7</f>
        <v>0.44983377490725446</v>
      </c>
      <c r="F7" s="20"/>
      <c r="G7" s="20"/>
      <c r="H7" s="8"/>
      <c r="I7" s="8"/>
      <c r="J7" s="8"/>
      <c r="K7" s="8"/>
      <c r="L7" s="8"/>
      <c r="M7" s="8"/>
      <c r="N7" s="8"/>
      <c r="O7" s="8"/>
    </row>
    <row r="8" spans="1:15" ht="15.75" x14ac:dyDescent="0.25">
      <c r="A8" s="12"/>
      <c r="B8" s="23" t="s">
        <v>8</v>
      </c>
      <c r="C8" s="24">
        <f>[1]Расшир!E9</f>
        <v>749292.98</v>
      </c>
      <c r="D8" s="25">
        <f>[1]Расшир!F9+0.01</f>
        <v>448350.37365999998</v>
      </c>
      <c r="E8" s="22">
        <f>D8/C8</f>
        <v>0.59836457250673825</v>
      </c>
      <c r="F8" s="20"/>
      <c r="G8" s="20"/>
      <c r="H8" s="8"/>
      <c r="I8" s="8"/>
      <c r="J8" s="8"/>
      <c r="K8" s="8"/>
      <c r="L8" s="8"/>
      <c r="M8" s="8"/>
      <c r="N8" s="8"/>
      <c r="O8" s="8"/>
    </row>
    <row r="9" spans="1:15" ht="15.75" x14ac:dyDescent="0.25">
      <c r="A9" s="12"/>
      <c r="B9" s="23" t="s">
        <v>9</v>
      </c>
      <c r="C9" s="24">
        <f>[1]Расшир!E13</f>
        <v>7267760.3300000001</v>
      </c>
      <c r="D9" s="25">
        <f>[1]Расшир!F13</f>
        <v>3157990.9804099994</v>
      </c>
      <c r="E9" s="26">
        <f>D9/C9</f>
        <v>0.43452051760352961</v>
      </c>
      <c r="F9" s="20"/>
      <c r="G9" s="20"/>
      <c r="H9" s="8"/>
      <c r="I9" s="8"/>
      <c r="J9" s="8"/>
      <c r="K9" s="8"/>
      <c r="L9" s="8"/>
      <c r="M9" s="8"/>
      <c r="N9" s="8"/>
      <c r="O9" s="8"/>
    </row>
    <row r="10" spans="1:15" ht="28.5" customHeight="1" x14ac:dyDescent="0.25">
      <c r="A10" s="12"/>
      <c r="B10" s="27" t="s">
        <v>10</v>
      </c>
      <c r="C10" s="28">
        <f>[1]экономика!D21</f>
        <v>463294.72000000003</v>
      </c>
      <c r="D10" s="29">
        <f>[1]экономика!E21</f>
        <v>212158.41304999997</v>
      </c>
      <c r="E10" s="30">
        <f>D10/C10</f>
        <v>0.45793401886816226</v>
      </c>
      <c r="F10" s="20"/>
      <c r="G10" s="20"/>
      <c r="H10" s="8"/>
      <c r="I10" s="8"/>
      <c r="J10" s="8"/>
      <c r="K10" s="8"/>
      <c r="L10" s="8"/>
      <c r="M10" s="8"/>
      <c r="N10" s="8"/>
      <c r="O10" s="8"/>
    </row>
    <row r="11" spans="1:15" ht="15.75" x14ac:dyDescent="0.25">
      <c r="A11" s="12"/>
      <c r="B11" s="17" t="s">
        <v>11</v>
      </c>
      <c r="C11" s="21">
        <f>C12+C13+C14</f>
        <v>1036114.32</v>
      </c>
      <c r="D11" s="21">
        <f>D12+D13+D14</f>
        <v>499932.70586999995</v>
      </c>
      <c r="E11" s="22">
        <f t="shared" ref="E11:E87" si="0">D11/C11</f>
        <v>0.48250728343374305</v>
      </c>
      <c r="F11" s="20"/>
      <c r="G11" s="20"/>
      <c r="H11" s="8"/>
      <c r="I11" s="8"/>
      <c r="J11" s="8"/>
      <c r="K11" s="8"/>
      <c r="L11" s="8"/>
      <c r="M11" s="8"/>
      <c r="N11" s="8"/>
      <c r="O11" s="8"/>
    </row>
    <row r="12" spans="1:15" ht="30" customHeight="1" x14ac:dyDescent="0.25">
      <c r="A12" s="12"/>
      <c r="B12" s="31" t="s">
        <v>12</v>
      </c>
      <c r="C12" s="24">
        <f>[1]Расшир!E32</f>
        <v>985352.02</v>
      </c>
      <c r="D12" s="24">
        <f>[1]Расшир!F32</f>
        <v>473331.05823999998</v>
      </c>
      <c r="E12" s="26">
        <f t="shared" si="0"/>
        <v>0.48036747135302971</v>
      </c>
      <c r="F12" s="20"/>
      <c r="G12" s="20"/>
      <c r="H12" s="8"/>
      <c r="I12" s="8"/>
      <c r="J12" s="8"/>
      <c r="K12" s="8"/>
      <c r="L12" s="8"/>
      <c r="M12" s="8"/>
      <c r="N12" s="8"/>
      <c r="O12" s="8"/>
    </row>
    <row r="13" spans="1:15" ht="15.75" x14ac:dyDescent="0.25">
      <c r="A13" s="12"/>
      <c r="B13" s="23" t="s">
        <v>13</v>
      </c>
      <c r="C13" s="24">
        <f>[1]Расшир!E35</f>
        <v>686.85</v>
      </c>
      <c r="D13" s="24">
        <f>[1]Расшир!F35</f>
        <v>786.05599999999993</v>
      </c>
      <c r="E13" s="26">
        <f t="shared" si="0"/>
        <v>1.1444361942199897</v>
      </c>
      <c r="F13" s="20"/>
      <c r="G13" s="20"/>
      <c r="H13" s="8"/>
      <c r="I13" s="8"/>
      <c r="J13" s="8"/>
      <c r="K13" s="8"/>
      <c r="L13" s="8"/>
      <c r="M13" s="8"/>
      <c r="N13" s="8"/>
      <c r="O13" s="8"/>
    </row>
    <row r="14" spans="1:15" ht="51" customHeight="1" x14ac:dyDescent="0.25">
      <c r="A14" s="12"/>
      <c r="B14" s="32" t="s">
        <v>14</v>
      </c>
      <c r="C14" s="24">
        <f>[1]экономика!D29</f>
        <v>50075.45</v>
      </c>
      <c r="D14" s="24">
        <f>[1]экономика!E29</f>
        <v>25815.591629999999</v>
      </c>
      <c r="E14" s="22">
        <f t="shared" si="0"/>
        <v>0.51553389195703681</v>
      </c>
      <c r="F14" s="20"/>
      <c r="G14" s="20"/>
      <c r="H14" s="8"/>
      <c r="I14" s="8"/>
      <c r="J14" s="8"/>
      <c r="K14" s="8"/>
      <c r="L14" s="8"/>
      <c r="M14" s="8"/>
      <c r="N14" s="8"/>
      <c r="O14" s="8"/>
    </row>
    <row r="15" spans="1:15" ht="15.75" x14ac:dyDescent="0.25">
      <c r="A15" s="12"/>
      <c r="B15" s="17" t="s">
        <v>15</v>
      </c>
      <c r="C15" s="21">
        <f>C16+C17</f>
        <v>1272113.79</v>
      </c>
      <c r="D15" s="21">
        <f>D16+D17</f>
        <v>463001.31306000001</v>
      </c>
      <c r="E15" s="22">
        <f>D15/C15</f>
        <v>0.36396218380747214</v>
      </c>
      <c r="F15" s="20"/>
      <c r="G15" s="20"/>
      <c r="H15" s="8"/>
      <c r="I15" s="8"/>
      <c r="J15" s="8"/>
      <c r="K15" s="8"/>
      <c r="L15" s="8"/>
      <c r="M15" s="8"/>
      <c r="N15" s="8"/>
      <c r="O15" s="8"/>
    </row>
    <row r="16" spans="1:15" ht="15.75" x14ac:dyDescent="0.25">
      <c r="A16" s="12"/>
      <c r="B16" s="23" t="s">
        <v>16</v>
      </c>
      <c r="C16" s="24">
        <f>[1]Расшир!E41</f>
        <v>330892.03000000003</v>
      </c>
      <c r="D16" s="24">
        <f>[1]Расшир!F41</f>
        <v>44637.483489999999</v>
      </c>
      <c r="E16" s="26">
        <f>D16/C16</f>
        <v>0.13490044921903979</v>
      </c>
      <c r="F16" s="20"/>
      <c r="G16" s="20"/>
      <c r="H16" s="8"/>
      <c r="I16" s="8"/>
      <c r="J16" s="8"/>
      <c r="K16" s="8"/>
      <c r="L16" s="8"/>
      <c r="M16" s="8"/>
      <c r="N16" s="8"/>
      <c r="O16" s="8"/>
    </row>
    <row r="17" spans="1:15" ht="15.75" x14ac:dyDescent="0.25">
      <c r="A17" s="12"/>
      <c r="B17" s="23" t="s">
        <v>17</v>
      </c>
      <c r="C17" s="24">
        <f>[1]Расшир!E42</f>
        <v>941221.76</v>
      </c>
      <c r="D17" s="24">
        <f>[1]Расшир!F42</f>
        <v>418363.82957</v>
      </c>
      <c r="E17" s="26">
        <f t="shared" si="0"/>
        <v>0.44449018005066093</v>
      </c>
      <c r="F17" s="20"/>
      <c r="G17" s="20"/>
      <c r="H17" s="8"/>
      <c r="I17" s="8"/>
      <c r="J17" s="8"/>
      <c r="K17" s="8"/>
      <c r="L17" s="8"/>
      <c r="M17" s="8"/>
      <c r="N17" s="8"/>
      <c r="O17" s="8"/>
    </row>
    <row r="18" spans="1:15" ht="15.75" x14ac:dyDescent="0.25">
      <c r="A18" s="12"/>
      <c r="B18" s="17" t="s">
        <v>18</v>
      </c>
      <c r="C18" s="21">
        <f>[1]Расшир!E51</f>
        <v>258832.82</v>
      </c>
      <c r="D18" s="21">
        <f>[1]Расшир!F51</f>
        <v>112939.08031999999</v>
      </c>
      <c r="E18" s="22">
        <f t="shared" si="0"/>
        <v>0.43633987498185117</v>
      </c>
      <c r="F18" s="20"/>
      <c r="G18" s="20"/>
      <c r="H18" s="8"/>
      <c r="I18" s="8"/>
      <c r="J18" s="8"/>
      <c r="K18" s="8"/>
      <c r="L18" s="8"/>
      <c r="M18" s="8"/>
      <c r="N18" s="8"/>
      <c r="O18" s="8"/>
    </row>
    <row r="19" spans="1:15" ht="36" customHeight="1" x14ac:dyDescent="0.25">
      <c r="A19" s="12"/>
      <c r="B19" s="33" t="s">
        <v>19</v>
      </c>
      <c r="C19" s="21">
        <f>[1]Расшир!E59</f>
        <v>121.4</v>
      </c>
      <c r="D19" s="21">
        <f>[1]Расшир!F59</f>
        <v>6.7918399999999988</v>
      </c>
      <c r="E19" s="22">
        <f>D19/C19</f>
        <v>5.5945963756177913E-2</v>
      </c>
      <c r="F19" s="20"/>
      <c r="G19" s="20"/>
      <c r="H19" s="8"/>
      <c r="I19" s="8"/>
      <c r="J19" s="8"/>
      <c r="K19" s="8"/>
      <c r="L19" s="8"/>
      <c r="M19" s="8"/>
      <c r="N19" s="8"/>
      <c r="O19" s="8"/>
    </row>
    <row r="20" spans="1:15" ht="47.25" customHeight="1" x14ac:dyDescent="0.25">
      <c r="A20" s="12"/>
      <c r="B20" s="33" t="s">
        <v>20</v>
      </c>
      <c r="C20" s="21">
        <f>[1]Расшир!E76</f>
        <v>2014442.8100000005</v>
      </c>
      <c r="D20" s="21">
        <f>[1]Расшир!F76</f>
        <v>705120.83851000003</v>
      </c>
      <c r="E20" s="22">
        <f t="shared" si="0"/>
        <v>0.3500326914269658</v>
      </c>
      <c r="F20" s="20"/>
      <c r="G20" s="20"/>
      <c r="H20" s="8"/>
      <c r="I20" s="8"/>
      <c r="J20" s="8"/>
      <c r="K20" s="8"/>
      <c r="L20" s="8"/>
      <c r="M20" s="8"/>
      <c r="N20" s="8"/>
      <c r="O20" s="8"/>
    </row>
    <row r="21" spans="1:15" ht="22.5" customHeight="1" x14ac:dyDescent="0.25">
      <c r="A21" s="12"/>
      <c r="B21" s="33" t="s">
        <v>21</v>
      </c>
      <c r="C21" s="21">
        <f>[1]Расшир!E107</f>
        <v>77507.760000000009</v>
      </c>
      <c r="D21" s="21">
        <f>[1]Расшир!F107</f>
        <v>24597.81467</v>
      </c>
      <c r="E21" s="22">
        <f t="shared" si="0"/>
        <v>0.3173593801446461</v>
      </c>
      <c r="F21" s="20"/>
      <c r="G21" s="20"/>
      <c r="H21" s="8"/>
      <c r="I21" s="8"/>
      <c r="J21" s="8"/>
      <c r="K21" s="8"/>
      <c r="L21" s="8"/>
      <c r="M21" s="8"/>
      <c r="N21" s="8"/>
      <c r="O21" s="8"/>
    </row>
    <row r="22" spans="1:15" ht="35.25" customHeight="1" x14ac:dyDescent="0.25">
      <c r="A22" s="12"/>
      <c r="B22" s="33" t="s">
        <v>22</v>
      </c>
      <c r="C22" s="21">
        <f>[1]Расшир!E115</f>
        <v>55891.38</v>
      </c>
      <c r="D22" s="21">
        <f>[1]Расшир!F115</f>
        <v>41980.075559999997</v>
      </c>
      <c r="E22" s="22">
        <f t="shared" si="0"/>
        <v>0.75110107426225659</v>
      </c>
      <c r="F22" s="20"/>
      <c r="G22" s="20"/>
      <c r="H22" s="8"/>
      <c r="I22" s="8"/>
      <c r="J22" s="8"/>
      <c r="K22" s="8"/>
      <c r="L22" s="8"/>
      <c r="M22" s="8"/>
      <c r="N22" s="8"/>
      <c r="O22" s="8"/>
    </row>
    <row r="23" spans="1:15" ht="36" customHeight="1" x14ac:dyDescent="0.25">
      <c r="A23" s="12"/>
      <c r="B23" s="33" t="s">
        <v>23</v>
      </c>
      <c r="C23" s="21">
        <f>[1]Расшир!E129</f>
        <v>993814.45</v>
      </c>
      <c r="D23" s="21">
        <f>[1]Расшир!F129</f>
        <v>465324.61238000006</v>
      </c>
      <c r="E23" s="22">
        <f t="shared" si="0"/>
        <v>0.46822081564622059</v>
      </c>
      <c r="F23" s="20"/>
      <c r="G23" s="20"/>
      <c r="H23" s="8"/>
      <c r="I23" s="8"/>
      <c r="J23" s="8"/>
      <c r="K23" s="8"/>
      <c r="L23" s="8"/>
      <c r="M23" s="8"/>
      <c r="N23" s="8"/>
      <c r="O23" s="8"/>
    </row>
    <row r="24" spans="1:15" ht="15.75" customHeight="1" x14ac:dyDescent="0.25">
      <c r="A24" s="12"/>
      <c r="B24" s="17" t="s">
        <v>24</v>
      </c>
      <c r="C24" s="21">
        <f>[1]Расшир!E152</f>
        <v>362.57</v>
      </c>
      <c r="D24" s="21">
        <f>[1]Расшир!F152</f>
        <v>61.75</v>
      </c>
      <c r="E24" s="22">
        <f t="shared" si="0"/>
        <v>0.17031193976335604</v>
      </c>
      <c r="F24" s="20"/>
      <c r="G24" s="20"/>
      <c r="H24" s="8"/>
      <c r="I24" s="8"/>
      <c r="J24" s="8"/>
      <c r="K24" s="8"/>
      <c r="L24" s="8"/>
      <c r="M24" s="8"/>
      <c r="N24" s="8"/>
      <c r="O24" s="8"/>
    </row>
    <row r="25" spans="1:15" ht="15.75" x14ac:dyDescent="0.25">
      <c r="A25" s="12"/>
      <c r="B25" s="17" t="s">
        <v>25</v>
      </c>
      <c r="C25" s="21">
        <f>[1]Расшир!E157</f>
        <v>233986.86000000004</v>
      </c>
      <c r="D25" s="21">
        <f>[1]Расшир!F157</f>
        <v>135792.16766000001</v>
      </c>
      <c r="E25" s="22">
        <f t="shared" si="0"/>
        <v>0.58034099718249132</v>
      </c>
      <c r="F25" s="20"/>
      <c r="G25" s="20"/>
      <c r="H25" s="8"/>
      <c r="I25" s="8"/>
      <c r="J25" s="8"/>
      <c r="K25" s="8"/>
      <c r="L25" s="8"/>
      <c r="M25" s="8"/>
      <c r="N25" s="8"/>
      <c r="O25" s="8"/>
    </row>
    <row r="26" spans="1:15" ht="24" customHeight="1" x14ac:dyDescent="0.25">
      <c r="A26" s="12"/>
      <c r="B26" s="34" t="s">
        <v>26</v>
      </c>
      <c r="C26" s="21">
        <f>[1]Расшир!E209</f>
        <v>12289.78</v>
      </c>
      <c r="D26" s="21">
        <f>[1]Расшир!F209</f>
        <v>4431.1482300000007</v>
      </c>
      <c r="E26" s="22">
        <f t="shared" si="0"/>
        <v>0.36055553720245609</v>
      </c>
      <c r="F26" s="20"/>
      <c r="G26" s="20"/>
      <c r="H26" s="8"/>
      <c r="I26" s="8"/>
      <c r="J26" s="8"/>
      <c r="K26" s="8"/>
      <c r="L26" s="8"/>
      <c r="M26" s="8"/>
      <c r="N26" s="8"/>
      <c r="O26" s="8"/>
    </row>
    <row r="27" spans="1:15" ht="15.75" x14ac:dyDescent="0.25">
      <c r="A27" s="12"/>
      <c r="B27" s="17" t="s">
        <v>27</v>
      </c>
      <c r="C27" s="21">
        <f>[1]Расшир!E215</f>
        <v>14209227.162819998</v>
      </c>
      <c r="D27" s="21">
        <f>[1]Расшир!F215</f>
        <v>6271360.1632099999</v>
      </c>
      <c r="E27" s="22">
        <f t="shared" si="0"/>
        <v>0.44135828721351589</v>
      </c>
      <c r="F27" s="20"/>
      <c r="G27" s="20"/>
      <c r="H27" s="8"/>
      <c r="I27" s="8"/>
      <c r="J27" s="8"/>
      <c r="K27" s="8"/>
      <c r="L27" s="8"/>
      <c r="M27" s="8"/>
      <c r="N27" s="8"/>
      <c r="O27" s="8"/>
    </row>
    <row r="28" spans="1:15" ht="43.5" customHeight="1" x14ac:dyDescent="0.25">
      <c r="A28" s="12"/>
      <c r="B28" s="34" t="s">
        <v>28</v>
      </c>
      <c r="C28" s="21">
        <f>[1]Расшир!E216</f>
        <v>14201024.564819999</v>
      </c>
      <c r="D28" s="21">
        <f>[1]Расшир!F216</f>
        <v>6269066.0366599998</v>
      </c>
      <c r="E28" s="22">
        <f t="shared" si="0"/>
        <v>0.4414516718878348</v>
      </c>
      <c r="F28" s="20"/>
      <c r="G28" s="20"/>
      <c r="H28" s="8"/>
      <c r="I28" s="8"/>
      <c r="J28" s="8"/>
      <c r="K28" s="8"/>
      <c r="L28" s="8"/>
      <c r="M28" s="8"/>
      <c r="N28" s="8"/>
      <c r="O28" s="8"/>
    </row>
    <row r="29" spans="1:15" ht="44.25" hidden="1" customHeight="1" x14ac:dyDescent="0.25">
      <c r="A29" s="12"/>
      <c r="B29" s="35" t="s">
        <v>29</v>
      </c>
      <c r="C29" s="21">
        <f>[1]Расшир!E341</f>
        <v>0</v>
      </c>
      <c r="D29" s="21">
        <f>[1]Расшир!F341</f>
        <v>0</v>
      </c>
      <c r="E29" s="22">
        <v>0</v>
      </c>
      <c r="F29" s="20"/>
      <c r="G29" s="20"/>
      <c r="H29" s="8"/>
      <c r="I29" s="8"/>
      <c r="J29" s="8"/>
      <c r="K29" s="8"/>
      <c r="L29" s="8"/>
      <c r="M29" s="8"/>
      <c r="N29" s="8"/>
      <c r="O29" s="8"/>
    </row>
    <row r="30" spans="1:15" ht="33" customHeight="1" x14ac:dyDescent="0.25">
      <c r="A30" s="36"/>
      <c r="B30" s="37" t="s">
        <v>30</v>
      </c>
      <c r="C30" s="24">
        <f>[1]Расшир!E217</f>
        <v>98530.4</v>
      </c>
      <c r="D30" s="24">
        <f>[1]Расшир!F217</f>
        <v>98530.4</v>
      </c>
      <c r="E30" s="26">
        <f t="shared" si="0"/>
        <v>1</v>
      </c>
      <c r="F30" s="20"/>
      <c r="G30" s="20"/>
      <c r="H30" s="8"/>
      <c r="I30" s="8"/>
      <c r="J30" s="8"/>
      <c r="K30" s="8"/>
      <c r="L30" s="8"/>
      <c r="M30" s="8"/>
      <c r="N30" s="8"/>
      <c r="O30" s="8"/>
    </row>
    <row r="31" spans="1:15" ht="33" customHeight="1" x14ac:dyDescent="0.25">
      <c r="A31" s="38"/>
      <c r="B31" s="37" t="s">
        <v>31</v>
      </c>
      <c r="C31" s="24">
        <f>[1]Расшир!E221</f>
        <v>9618802.9498199988</v>
      </c>
      <c r="D31" s="24">
        <f>[1]Расшир!F221</f>
        <v>5515410.3992499998</v>
      </c>
      <c r="E31" s="26">
        <f t="shared" si="0"/>
        <v>0.57339883434801131</v>
      </c>
      <c r="F31" s="20"/>
      <c r="G31" s="20"/>
      <c r="H31" s="8"/>
      <c r="I31" s="8"/>
      <c r="J31" s="8"/>
      <c r="K31" s="8"/>
      <c r="L31" s="8"/>
      <c r="M31" s="8"/>
      <c r="N31" s="8"/>
      <c r="O31" s="8"/>
    </row>
    <row r="32" spans="1:15" ht="17.25" hidden="1" customHeight="1" x14ac:dyDescent="0.25">
      <c r="A32" s="38"/>
      <c r="B32" s="37" t="s">
        <v>32</v>
      </c>
      <c r="C32" s="24">
        <f>[1]Расшир!E270</f>
        <v>0</v>
      </c>
      <c r="D32" s="24">
        <f>[1]Расшир!F270</f>
        <v>0</v>
      </c>
      <c r="E32" s="26" t="e">
        <f t="shared" si="0"/>
        <v>#DIV/0!</v>
      </c>
      <c r="F32" s="20"/>
      <c r="G32" s="20"/>
      <c r="H32" s="8"/>
      <c r="I32" s="8"/>
      <c r="J32" s="8"/>
      <c r="K32" s="8"/>
      <c r="L32" s="8"/>
      <c r="M32" s="8"/>
      <c r="N32" s="8"/>
      <c r="O32" s="8"/>
    </row>
    <row r="33" spans="1:15" ht="33" customHeight="1" x14ac:dyDescent="0.25">
      <c r="A33" s="38"/>
      <c r="B33" s="37" t="s">
        <v>33</v>
      </c>
      <c r="C33" s="24">
        <f>[1]Расшир!E280-0.01</f>
        <v>4483691.2050000001</v>
      </c>
      <c r="D33" s="24">
        <f>[1]Расшир!F280</f>
        <v>655125.23741000006</v>
      </c>
      <c r="E33" s="26">
        <f t="shared" si="0"/>
        <v>0.14611292514512048</v>
      </c>
      <c r="F33" s="20"/>
      <c r="G33" s="20"/>
      <c r="H33" s="8"/>
      <c r="I33" s="8"/>
      <c r="J33" s="8"/>
      <c r="K33" s="8"/>
      <c r="L33" s="8"/>
      <c r="M33" s="8"/>
      <c r="N33" s="8"/>
      <c r="O33" s="8"/>
    </row>
    <row r="34" spans="1:15" ht="33.75" customHeight="1" x14ac:dyDescent="0.25">
      <c r="A34" s="12"/>
      <c r="B34" s="35" t="s">
        <v>34</v>
      </c>
      <c r="C34" s="21">
        <f>[1]Расшир!E352</f>
        <v>-68341.771999999997</v>
      </c>
      <c r="D34" s="21">
        <f>[1]Расшир!F352</f>
        <v>-69425.820630000002</v>
      </c>
      <c r="E34" s="22" t="s">
        <v>35</v>
      </c>
      <c r="F34" s="20"/>
      <c r="G34" s="20"/>
      <c r="H34" s="8"/>
      <c r="I34" s="8"/>
      <c r="J34" s="8"/>
      <c r="K34" s="8"/>
      <c r="L34" s="8"/>
      <c r="M34" s="8"/>
      <c r="N34" s="8"/>
      <c r="O34" s="8"/>
    </row>
    <row r="35" spans="1:15" ht="24.75" customHeight="1" x14ac:dyDescent="0.25">
      <c r="A35" s="12"/>
      <c r="B35" s="35" t="s">
        <v>36</v>
      </c>
      <c r="C35" s="28">
        <f>[1]Расшир!E344</f>
        <v>21274.53</v>
      </c>
      <c r="D35" s="28">
        <f>[1]Расшир!F344</f>
        <v>15664.373799999999</v>
      </c>
      <c r="E35" s="22">
        <f t="shared" si="0"/>
        <v>0.73629705568113613</v>
      </c>
      <c r="F35" s="20"/>
      <c r="G35" s="20"/>
      <c r="H35" s="8"/>
      <c r="I35" s="8"/>
      <c r="J35" s="8"/>
      <c r="K35" s="8"/>
      <c r="L35" s="8"/>
      <c r="M35" s="8"/>
      <c r="N35" s="8"/>
      <c r="O35" s="8"/>
    </row>
    <row r="36" spans="1:15" ht="50.25" customHeight="1" x14ac:dyDescent="0.25">
      <c r="A36" s="12"/>
      <c r="B36" s="39" t="s">
        <v>37</v>
      </c>
      <c r="C36" s="28">
        <f>[1]Расшир!E346</f>
        <v>55269.84</v>
      </c>
      <c r="D36" s="28">
        <f>[1]Расшир!F346</f>
        <v>56055.573380000002</v>
      </c>
      <c r="E36" s="22" t="s">
        <v>35</v>
      </c>
      <c r="F36" s="20"/>
      <c r="G36" s="20"/>
      <c r="H36" s="8"/>
      <c r="I36" s="8"/>
      <c r="J36" s="8"/>
      <c r="K36" s="8"/>
      <c r="L36" s="8"/>
      <c r="M36" s="8"/>
      <c r="N36" s="8"/>
      <c r="O36" s="8"/>
    </row>
    <row r="37" spans="1:15" s="44" customFormat="1" ht="18.75" x14ac:dyDescent="0.3">
      <c r="A37" s="40"/>
      <c r="B37" s="41" t="s">
        <v>38</v>
      </c>
      <c r="C37" s="21">
        <f>[1]Расшир!E373</f>
        <v>28645053.132820003</v>
      </c>
      <c r="D37" s="21">
        <f>[1]Расшир!F373</f>
        <v>12543048.218429998</v>
      </c>
      <c r="E37" s="22">
        <f t="shared" si="0"/>
        <v>0.4378783366283524</v>
      </c>
      <c r="F37" s="42"/>
      <c r="G37" s="42"/>
      <c r="H37" s="43"/>
      <c r="I37" s="43"/>
      <c r="J37" s="43"/>
      <c r="K37" s="43"/>
      <c r="L37" s="43"/>
      <c r="M37" s="43"/>
      <c r="N37" s="43"/>
      <c r="O37" s="43"/>
    </row>
    <row r="38" spans="1:15" ht="15.75" x14ac:dyDescent="0.25">
      <c r="A38" s="12"/>
      <c r="B38" s="17" t="s">
        <v>39</v>
      </c>
      <c r="C38" s="45"/>
      <c r="D38" s="45"/>
      <c r="E38" s="46"/>
      <c r="F38" s="20"/>
      <c r="G38" s="20"/>
      <c r="H38" s="8"/>
      <c r="I38" s="8"/>
      <c r="J38" s="8"/>
      <c r="K38" s="8"/>
      <c r="L38" s="8"/>
      <c r="M38" s="8"/>
      <c r="N38" s="8"/>
      <c r="O38" s="8"/>
    </row>
    <row r="39" spans="1:15" ht="15.75" x14ac:dyDescent="0.25">
      <c r="A39" s="47" t="s">
        <v>40</v>
      </c>
      <c r="B39" s="48" t="s">
        <v>41</v>
      </c>
      <c r="C39" s="49">
        <f>[1]Расшир!E376</f>
        <v>2876253.8501899997</v>
      </c>
      <c r="D39" s="49">
        <f>[1]Расшир!F376</f>
        <v>1417085.5343800001</v>
      </c>
      <c r="E39" s="50">
        <f t="shared" si="0"/>
        <v>0.49268444587614901</v>
      </c>
      <c r="F39" s="20"/>
      <c r="G39" s="20"/>
      <c r="H39" s="8"/>
      <c r="I39" s="8"/>
      <c r="J39" s="8"/>
      <c r="K39" s="8"/>
      <c r="L39" s="8"/>
      <c r="M39" s="8"/>
      <c r="N39" s="8"/>
      <c r="O39" s="8"/>
    </row>
    <row r="40" spans="1:15" ht="31.5" x14ac:dyDescent="0.25">
      <c r="A40" s="51" t="s">
        <v>42</v>
      </c>
      <c r="B40" s="52" t="s">
        <v>43</v>
      </c>
      <c r="C40" s="24">
        <f>[1]Расшир!E412</f>
        <v>2794.07</v>
      </c>
      <c r="D40" s="24">
        <f>[1]Расшир!F412</f>
        <v>1288.6709499999999</v>
      </c>
      <c r="E40" s="26">
        <f t="shared" si="0"/>
        <v>0.46121641547992709</v>
      </c>
      <c r="F40" s="20"/>
      <c r="G40" s="20"/>
      <c r="H40" s="8"/>
      <c r="I40" s="8"/>
      <c r="J40" s="8"/>
      <c r="K40" s="8"/>
      <c r="L40" s="8"/>
      <c r="M40" s="8"/>
      <c r="N40" s="8"/>
      <c r="O40" s="8"/>
    </row>
    <row r="41" spans="1:15" ht="60" customHeight="1" x14ac:dyDescent="0.25">
      <c r="A41" s="51" t="s">
        <v>44</v>
      </c>
      <c r="B41" s="52" t="s">
        <v>45</v>
      </c>
      <c r="C41" s="24">
        <f>[1]Расшир!E416</f>
        <v>64484.619999999995</v>
      </c>
      <c r="D41" s="24">
        <f>[1]Расшир!F416</f>
        <v>25597.84273</v>
      </c>
      <c r="E41" s="26">
        <f t="shared" si="0"/>
        <v>0.39696043382127399</v>
      </c>
      <c r="F41" s="20"/>
      <c r="G41" s="20"/>
      <c r="H41" s="8"/>
      <c r="I41" s="8"/>
      <c r="J41" s="8"/>
      <c r="K41" s="8"/>
      <c r="L41" s="8"/>
      <c r="M41" s="8"/>
      <c r="N41" s="8"/>
      <c r="O41" s="8"/>
    </row>
    <row r="42" spans="1:15" ht="47.25" x14ac:dyDescent="0.25">
      <c r="A42" s="51" t="s">
        <v>46</v>
      </c>
      <c r="B42" s="52" t="s">
        <v>47</v>
      </c>
      <c r="C42" s="24">
        <f>[1]Расшир!E424</f>
        <v>836800.16486999986</v>
      </c>
      <c r="D42" s="24">
        <f>[1]Расшир!F424-0.01</f>
        <v>395933.92688000004</v>
      </c>
      <c r="E42" s="26">
        <f t="shared" si="0"/>
        <v>0.47315230505661993</v>
      </c>
      <c r="F42" s="20"/>
      <c r="G42" s="20"/>
      <c r="H42" s="8"/>
      <c r="I42" s="8"/>
      <c r="J42" s="8"/>
      <c r="K42" s="8"/>
      <c r="L42" s="8"/>
      <c r="M42" s="8"/>
      <c r="N42" s="8"/>
      <c r="O42" s="8"/>
    </row>
    <row r="43" spans="1:15" ht="15.75" hidden="1" x14ac:dyDescent="0.25">
      <c r="A43" s="51" t="s">
        <v>48</v>
      </c>
      <c r="B43" s="52" t="s">
        <v>49</v>
      </c>
      <c r="C43" s="24">
        <f>[1]Расшир!E436</f>
        <v>0</v>
      </c>
      <c r="D43" s="24">
        <f>[1]Расшир!F436</f>
        <v>0</v>
      </c>
      <c r="E43" s="26" t="e">
        <f t="shared" si="0"/>
        <v>#DIV/0!</v>
      </c>
      <c r="F43" s="20"/>
      <c r="G43" s="20"/>
      <c r="H43" s="8"/>
      <c r="I43" s="8"/>
      <c r="J43" s="8"/>
      <c r="K43" s="8"/>
      <c r="L43" s="8"/>
      <c r="M43" s="8"/>
      <c r="N43" s="8"/>
      <c r="O43" s="8"/>
    </row>
    <row r="44" spans="1:15" ht="47.25" x14ac:dyDescent="0.25">
      <c r="A44" s="51" t="s">
        <v>50</v>
      </c>
      <c r="B44" s="52" t="s">
        <v>51</v>
      </c>
      <c r="C44" s="24">
        <f>[1]Расшир!E439</f>
        <v>181924.1</v>
      </c>
      <c r="D44" s="24">
        <f>[1]Расшир!F439</f>
        <v>81749.167849999998</v>
      </c>
      <c r="E44" s="26">
        <f t="shared" si="0"/>
        <v>0.44935864929385383</v>
      </c>
      <c r="F44" s="20"/>
      <c r="G44" s="20"/>
      <c r="H44" s="8"/>
      <c r="I44" s="8"/>
      <c r="J44" s="8"/>
      <c r="K44" s="8"/>
      <c r="L44" s="8"/>
      <c r="M44" s="8"/>
      <c r="N44" s="8"/>
      <c r="O44" s="8"/>
    </row>
    <row r="45" spans="1:15" ht="15.75" x14ac:dyDescent="0.25">
      <c r="A45" s="51" t="s">
        <v>52</v>
      </c>
      <c r="B45" s="52" t="s">
        <v>53</v>
      </c>
      <c r="C45" s="24">
        <f>[1]Расшир!E449</f>
        <v>7504.15</v>
      </c>
      <c r="D45" s="24">
        <f>[1]Расшир!F449</f>
        <v>3381.9781699999994</v>
      </c>
      <c r="E45" s="26">
        <f t="shared" si="0"/>
        <v>0.45068104582131213</v>
      </c>
      <c r="F45" s="20"/>
      <c r="G45" s="20"/>
      <c r="H45" s="8"/>
      <c r="I45" s="8"/>
      <c r="J45" s="8"/>
      <c r="K45" s="8"/>
      <c r="L45" s="8"/>
      <c r="M45" s="8"/>
      <c r="N45" s="8"/>
      <c r="O45" s="8"/>
    </row>
    <row r="46" spans="1:15" ht="15.75" x14ac:dyDescent="0.25">
      <c r="A46" s="51" t="s">
        <v>54</v>
      </c>
      <c r="B46" s="52" t="s">
        <v>55</v>
      </c>
      <c r="C46" s="24">
        <f>[1]Расшир!E456</f>
        <v>82396.850409999999</v>
      </c>
      <c r="D46" s="24">
        <f>[1]Расшир!F456</f>
        <v>0</v>
      </c>
      <c r="E46" s="26">
        <v>0</v>
      </c>
      <c r="F46" s="20"/>
      <c r="G46" s="20"/>
      <c r="H46" s="8"/>
      <c r="I46" s="8"/>
      <c r="J46" s="8"/>
      <c r="K46" s="8"/>
      <c r="L46" s="8"/>
      <c r="M46" s="8"/>
      <c r="N46" s="8"/>
      <c r="O46" s="8"/>
    </row>
    <row r="47" spans="1:15" ht="15.75" x14ac:dyDescent="0.25">
      <c r="A47" s="51" t="s">
        <v>56</v>
      </c>
      <c r="B47" s="52" t="s">
        <v>57</v>
      </c>
      <c r="C47" s="24">
        <f>[1]Расшир!E458+0.01</f>
        <v>1700349.9049100003</v>
      </c>
      <c r="D47" s="24">
        <f>[1]Расшир!F458</f>
        <v>909133.93779999996</v>
      </c>
      <c r="E47" s="26">
        <f t="shared" si="0"/>
        <v>0.53467461913265468</v>
      </c>
      <c r="F47" s="20"/>
      <c r="G47" s="20"/>
      <c r="H47" s="8"/>
      <c r="I47" s="8"/>
      <c r="J47" s="8"/>
      <c r="K47" s="8"/>
      <c r="L47" s="8"/>
      <c r="M47" s="8"/>
      <c r="N47" s="8"/>
      <c r="O47" s="8"/>
    </row>
    <row r="48" spans="1:15" ht="35.25" customHeight="1" x14ac:dyDescent="0.25">
      <c r="A48" s="47" t="s">
        <v>58</v>
      </c>
      <c r="B48" s="53" t="s">
        <v>59</v>
      </c>
      <c r="C48" s="49">
        <f>[1]Расшир!E483</f>
        <v>74339.332569999999</v>
      </c>
      <c r="D48" s="49">
        <f>[1]Расшир!F483</f>
        <v>38270.010779999997</v>
      </c>
      <c r="E48" s="50">
        <f t="shared" si="0"/>
        <v>0.51480164614020285</v>
      </c>
      <c r="F48" s="20"/>
      <c r="G48" s="20"/>
      <c r="H48" s="8"/>
      <c r="I48" s="8"/>
      <c r="J48" s="8"/>
      <c r="K48" s="8"/>
      <c r="L48" s="8"/>
      <c r="M48" s="8"/>
      <c r="N48" s="8"/>
      <c r="O48" s="8"/>
    </row>
    <row r="49" spans="1:15" ht="50.45" customHeight="1" x14ac:dyDescent="0.25">
      <c r="A49" s="54" t="s">
        <v>60</v>
      </c>
      <c r="B49" s="55" t="s">
        <v>61</v>
      </c>
      <c r="C49" s="24">
        <f>[1]Расшир!E494</f>
        <v>74339.332569999999</v>
      </c>
      <c r="D49" s="24">
        <f>[1]Расшир!F494</f>
        <v>38270.010779999997</v>
      </c>
      <c r="E49" s="26">
        <f>D49/C49</f>
        <v>0.51480164614020285</v>
      </c>
      <c r="F49" s="20"/>
      <c r="G49" s="20"/>
      <c r="H49" s="8"/>
      <c r="I49" s="8"/>
      <c r="J49" s="8"/>
      <c r="K49" s="8"/>
      <c r="L49" s="8"/>
      <c r="M49" s="8"/>
      <c r="N49" s="8"/>
      <c r="O49" s="8"/>
    </row>
    <row r="50" spans="1:15" ht="15.75" x14ac:dyDescent="0.25">
      <c r="A50" s="47" t="s">
        <v>62</v>
      </c>
      <c r="B50" s="48" t="s">
        <v>63</v>
      </c>
      <c r="C50" s="49">
        <f>[1]Расшир!E502</f>
        <v>4459315.5457099993</v>
      </c>
      <c r="D50" s="49">
        <f>[1]Расшир!F502</f>
        <v>945044.16800000006</v>
      </c>
      <c r="E50" s="50">
        <f t="shared" si="0"/>
        <v>0.21192583442747442</v>
      </c>
      <c r="F50" s="20"/>
      <c r="G50" s="20"/>
      <c r="H50" s="8"/>
      <c r="I50" s="8"/>
      <c r="J50" s="8"/>
      <c r="K50" s="8"/>
      <c r="L50" s="8"/>
      <c r="M50" s="8"/>
      <c r="N50" s="8"/>
      <c r="O50" s="8"/>
    </row>
    <row r="51" spans="1:15" ht="15.75" x14ac:dyDescent="0.25">
      <c r="A51" s="51" t="s">
        <v>64</v>
      </c>
      <c r="B51" s="52" t="s">
        <v>65</v>
      </c>
      <c r="C51" s="24">
        <f>[1]Расшир!E558+0.01</f>
        <v>531548.23470000003</v>
      </c>
      <c r="D51" s="24">
        <f>[1]Расшир!F558</f>
        <v>232751.89685000002</v>
      </c>
      <c r="E51" s="26">
        <f t="shared" si="0"/>
        <v>0.43787540180876083</v>
      </c>
      <c r="F51" s="20"/>
      <c r="G51" s="20"/>
      <c r="H51" s="8"/>
      <c r="I51" s="8"/>
      <c r="J51" s="8"/>
      <c r="K51" s="8"/>
      <c r="L51" s="8"/>
      <c r="M51" s="8"/>
      <c r="N51" s="8"/>
      <c r="O51" s="8"/>
    </row>
    <row r="52" spans="1:15" ht="15.75" x14ac:dyDescent="0.25">
      <c r="A52" s="51" t="s">
        <v>66</v>
      </c>
      <c r="B52" s="52" t="s">
        <v>67</v>
      </c>
      <c r="C52" s="24">
        <f>[1]Расшир!E568</f>
        <v>3832510.9221299998</v>
      </c>
      <c r="D52" s="24">
        <f>[1]Расшир!F568-0.01</f>
        <v>684931.85555999994</v>
      </c>
      <c r="E52" s="26">
        <f t="shared" si="0"/>
        <v>0.17871621750769451</v>
      </c>
      <c r="F52" s="20"/>
      <c r="G52" s="20"/>
      <c r="H52" s="8"/>
      <c r="I52" s="8"/>
      <c r="J52" s="8"/>
      <c r="K52" s="8"/>
      <c r="L52" s="8"/>
      <c r="M52" s="8"/>
      <c r="N52" s="8"/>
      <c r="O52" s="8"/>
    </row>
    <row r="53" spans="1:15" ht="18.75" customHeight="1" x14ac:dyDescent="0.25">
      <c r="A53" s="56" t="s">
        <v>68</v>
      </c>
      <c r="B53" s="57" t="s">
        <v>69</v>
      </c>
      <c r="C53" s="58">
        <f>[1]Расшир!E577</f>
        <v>95256.398880000008</v>
      </c>
      <c r="D53" s="59">
        <f>[1]Расшир!F577</f>
        <v>27360.405590000002</v>
      </c>
      <c r="E53" s="26">
        <f t="shared" si="0"/>
        <v>0.28722905664812592</v>
      </c>
      <c r="F53" s="20"/>
      <c r="G53" s="20"/>
      <c r="H53" s="8"/>
      <c r="I53" s="8"/>
      <c r="J53" s="8"/>
      <c r="K53" s="8"/>
      <c r="L53" s="8"/>
      <c r="M53" s="8"/>
      <c r="N53" s="8"/>
      <c r="O53" s="8"/>
    </row>
    <row r="54" spans="1:15" ht="15.75" x14ac:dyDescent="0.25">
      <c r="A54" s="60" t="s">
        <v>70</v>
      </c>
      <c r="B54" s="48" t="s">
        <v>71</v>
      </c>
      <c r="C54" s="49">
        <f>[1]Расшир!E591</f>
        <v>2904143.9209700003</v>
      </c>
      <c r="D54" s="49">
        <f>[1]Расшир!F591</f>
        <v>571800.16980000003</v>
      </c>
      <c r="E54" s="50">
        <f t="shared" si="0"/>
        <v>0.19689112707920328</v>
      </c>
      <c r="F54" s="20"/>
      <c r="G54" s="20"/>
      <c r="H54" s="8"/>
      <c r="I54" s="8"/>
      <c r="J54" s="8"/>
      <c r="K54" s="8"/>
      <c r="L54" s="8"/>
      <c r="M54" s="8"/>
      <c r="N54" s="8"/>
      <c r="O54" s="8"/>
    </row>
    <row r="55" spans="1:15" ht="15.75" x14ac:dyDescent="0.25">
      <c r="A55" s="51" t="s">
        <v>72</v>
      </c>
      <c r="B55" s="52" t="s">
        <v>73</v>
      </c>
      <c r="C55" s="24">
        <f>[1]Расшир!E635</f>
        <v>833712.49254999997</v>
      </c>
      <c r="D55" s="24">
        <f>[1]Расшир!F635</f>
        <v>68357.302150000003</v>
      </c>
      <c r="E55" s="26">
        <f t="shared" si="0"/>
        <v>8.1991457199977649E-2</v>
      </c>
      <c r="F55" s="20"/>
      <c r="G55" s="20"/>
      <c r="H55" s="8"/>
      <c r="I55" s="8"/>
      <c r="J55" s="8"/>
      <c r="K55" s="8"/>
      <c r="L55" s="8"/>
      <c r="M55" s="8"/>
      <c r="N55" s="8"/>
      <c r="O55" s="8"/>
    </row>
    <row r="56" spans="1:15" ht="15.75" x14ac:dyDescent="0.25">
      <c r="A56" s="51" t="s">
        <v>74</v>
      </c>
      <c r="B56" s="52" t="s">
        <v>75</v>
      </c>
      <c r="C56" s="24">
        <f>[1]Расшир!E645</f>
        <v>454772.66541000002</v>
      </c>
      <c r="D56" s="24">
        <f>[1]Расшир!F645</f>
        <v>96375.849610000005</v>
      </c>
      <c r="E56" s="26">
        <f t="shared" si="0"/>
        <v>0.21192093751525812</v>
      </c>
      <c r="F56" s="20"/>
      <c r="G56" s="20"/>
      <c r="H56" s="8"/>
      <c r="I56" s="8"/>
      <c r="J56" s="8"/>
      <c r="K56" s="8"/>
      <c r="L56" s="8"/>
      <c r="M56" s="8"/>
      <c r="N56" s="8"/>
      <c r="O56" s="8"/>
    </row>
    <row r="57" spans="1:15" ht="15.75" x14ac:dyDescent="0.25">
      <c r="A57" s="51" t="s">
        <v>76</v>
      </c>
      <c r="B57" s="52" t="s">
        <v>77</v>
      </c>
      <c r="C57" s="24">
        <f>[1]Расшир!E652</f>
        <v>1052656.3216100002</v>
      </c>
      <c r="D57" s="24">
        <f>[1]Расшир!F652</f>
        <v>203291.85307000001</v>
      </c>
      <c r="E57" s="26">
        <f t="shared" si="0"/>
        <v>0.19312272096468522</v>
      </c>
      <c r="F57" s="20"/>
      <c r="G57" s="20"/>
      <c r="H57" s="8"/>
      <c r="I57" s="8"/>
      <c r="J57" s="8"/>
      <c r="K57" s="8"/>
      <c r="L57" s="8"/>
      <c r="M57" s="8"/>
      <c r="N57" s="8"/>
      <c r="O57" s="8"/>
    </row>
    <row r="58" spans="1:15" ht="15.75" hidden="1" x14ac:dyDescent="0.25">
      <c r="A58" s="51" t="s">
        <v>78</v>
      </c>
      <c r="B58" s="52" t="s">
        <v>79</v>
      </c>
      <c r="C58" s="24">
        <f>[1]Расшир!E659</f>
        <v>0</v>
      </c>
      <c r="D58" s="24">
        <f>[1]Расшир!F659</f>
        <v>0</v>
      </c>
      <c r="E58" s="26" t="e">
        <f t="shared" si="0"/>
        <v>#DIV/0!</v>
      </c>
      <c r="F58" s="20"/>
      <c r="G58" s="20"/>
      <c r="H58" s="8"/>
      <c r="I58" s="8"/>
      <c r="J58" s="8"/>
      <c r="K58" s="8"/>
      <c r="L58" s="8"/>
      <c r="M58" s="8"/>
      <c r="N58" s="8"/>
      <c r="O58" s="8"/>
    </row>
    <row r="59" spans="1:15" ht="31.5" x14ac:dyDescent="0.25">
      <c r="A59" s="51" t="s">
        <v>80</v>
      </c>
      <c r="B59" s="52" t="s">
        <v>81</v>
      </c>
      <c r="C59" s="24">
        <f>[1]Расшир!E662</f>
        <v>563002.44140000001</v>
      </c>
      <c r="D59" s="24">
        <f>[1]Расшир!F662</f>
        <v>203775.16497000001</v>
      </c>
      <c r="E59" s="26">
        <f t="shared" si="0"/>
        <v>0.36194366131571098</v>
      </c>
      <c r="F59" s="20"/>
      <c r="G59" s="20"/>
      <c r="H59" s="8"/>
      <c r="I59" s="8"/>
      <c r="J59" s="8"/>
      <c r="K59" s="8"/>
      <c r="L59" s="8"/>
      <c r="M59" s="8"/>
      <c r="N59" s="8"/>
      <c r="O59" s="8"/>
    </row>
    <row r="60" spans="1:15" ht="15.75" x14ac:dyDescent="0.25">
      <c r="A60" s="61" t="s">
        <v>82</v>
      </c>
      <c r="B60" s="48" t="s">
        <v>83</v>
      </c>
      <c r="C60" s="49">
        <f>[1]Расшир!E683</f>
        <v>3700</v>
      </c>
      <c r="D60" s="49">
        <f>[1]Расшир!F683</f>
        <v>0</v>
      </c>
      <c r="E60" s="62">
        <f>D60/C60</f>
        <v>0</v>
      </c>
      <c r="F60" s="20"/>
      <c r="G60" s="20"/>
      <c r="H60" s="8"/>
      <c r="I60" s="8"/>
      <c r="J60" s="8"/>
      <c r="K60" s="8"/>
      <c r="L60" s="8"/>
      <c r="M60" s="8"/>
      <c r="N60" s="8"/>
      <c r="O60" s="8"/>
    </row>
    <row r="61" spans="1:15" ht="30" x14ac:dyDescent="0.25">
      <c r="A61" s="54" t="s">
        <v>84</v>
      </c>
      <c r="B61" s="55" t="s">
        <v>85</v>
      </c>
      <c r="C61" s="24">
        <f>[1]Расшир!E690</f>
        <v>3700</v>
      </c>
      <c r="D61" s="24">
        <f>[1]Расшир!F690</f>
        <v>0</v>
      </c>
      <c r="E61" s="26">
        <f>D61/C61</f>
        <v>0</v>
      </c>
      <c r="F61" s="20"/>
      <c r="G61" s="20"/>
      <c r="H61" s="8"/>
      <c r="I61" s="8"/>
      <c r="J61" s="8"/>
      <c r="K61" s="8"/>
      <c r="L61" s="8"/>
      <c r="M61" s="8"/>
      <c r="N61" s="8"/>
      <c r="O61" s="8"/>
    </row>
    <row r="62" spans="1:15" ht="15.75" hidden="1" x14ac:dyDescent="0.25">
      <c r="A62" s="54" t="s">
        <v>86</v>
      </c>
      <c r="B62" s="55" t="s">
        <v>87</v>
      </c>
      <c r="C62" s="24">
        <f>[1]Расшир!$E$693</f>
        <v>0</v>
      </c>
      <c r="D62" s="24">
        <f>[1]Расшир!$F$693</f>
        <v>0</v>
      </c>
      <c r="E62" s="26" t="e">
        <f>D62/C62</f>
        <v>#DIV/0!</v>
      </c>
      <c r="F62" s="20"/>
      <c r="G62" s="20"/>
      <c r="H62" s="8"/>
      <c r="I62" s="8"/>
      <c r="J62" s="8"/>
      <c r="K62" s="8"/>
      <c r="L62" s="8"/>
      <c r="M62" s="8"/>
      <c r="N62" s="8"/>
      <c r="O62" s="8"/>
    </row>
    <row r="63" spans="1:15" ht="15.75" x14ac:dyDescent="0.25">
      <c r="A63" s="61" t="s">
        <v>88</v>
      </c>
      <c r="B63" s="48" t="s">
        <v>89</v>
      </c>
      <c r="C63" s="49">
        <f>[1]Расшир!E695+0.01</f>
        <v>14070544.484889999</v>
      </c>
      <c r="D63" s="49">
        <f>[1]Расшир!F695</f>
        <v>7094861.6246100012</v>
      </c>
      <c r="E63" s="50">
        <f t="shared" si="0"/>
        <v>0.50423504450940004</v>
      </c>
      <c r="F63" s="20"/>
      <c r="G63" s="20"/>
      <c r="H63" s="8"/>
      <c r="I63" s="8"/>
      <c r="J63" s="8"/>
      <c r="K63" s="8"/>
      <c r="L63" s="8"/>
      <c r="M63" s="8"/>
      <c r="N63" s="8"/>
      <c r="O63" s="8"/>
    </row>
    <row r="64" spans="1:15" ht="15.75" x14ac:dyDescent="0.25">
      <c r="A64" s="51" t="s">
        <v>90</v>
      </c>
      <c r="B64" s="52" t="s">
        <v>91</v>
      </c>
      <c r="C64" s="24">
        <f>[1]Расшир!E736</f>
        <v>4984295.3630199991</v>
      </c>
      <c r="D64" s="24">
        <f>[1]Расшир!F736</f>
        <v>2466109.9061399996</v>
      </c>
      <c r="E64" s="26">
        <f t="shared" si="0"/>
        <v>0.49477603683698562</v>
      </c>
      <c r="F64" s="20"/>
      <c r="G64" s="20"/>
      <c r="H64" s="8"/>
      <c r="I64" s="8"/>
      <c r="J64" s="8"/>
      <c r="K64" s="8"/>
      <c r="L64" s="8"/>
      <c r="M64" s="8"/>
      <c r="N64" s="8"/>
      <c r="O64" s="8"/>
    </row>
    <row r="65" spans="1:15" ht="15.75" x14ac:dyDescent="0.25">
      <c r="A65" s="51" t="s">
        <v>92</v>
      </c>
      <c r="B65" s="52" t="s">
        <v>93</v>
      </c>
      <c r="C65" s="24">
        <f>[1]Расшир!E750</f>
        <v>6953561.3251499999</v>
      </c>
      <c r="D65" s="24">
        <f>[1]Расшир!F750</f>
        <v>3551132.12475</v>
      </c>
      <c r="E65" s="26">
        <f t="shared" si="0"/>
        <v>0.51069257301378534</v>
      </c>
      <c r="F65" s="20"/>
      <c r="G65" s="20"/>
      <c r="H65" s="8"/>
      <c r="I65" s="8"/>
      <c r="J65" s="8"/>
      <c r="K65" s="8"/>
      <c r="L65" s="8"/>
      <c r="M65" s="8"/>
      <c r="N65" s="8"/>
      <c r="O65" s="8"/>
    </row>
    <row r="66" spans="1:15" ht="15.75" x14ac:dyDescent="0.25">
      <c r="A66" s="51" t="s">
        <v>94</v>
      </c>
      <c r="B66" s="63" t="s">
        <v>95</v>
      </c>
      <c r="C66" s="24">
        <f>[1]Расшир!E762</f>
        <v>1070133.9684599999</v>
      </c>
      <c r="D66" s="24">
        <f>[1]Расшир!F762</f>
        <v>569914.73967000004</v>
      </c>
      <c r="E66" s="26">
        <f t="shared" si="0"/>
        <v>0.53256391859997543</v>
      </c>
      <c r="F66" s="20"/>
      <c r="G66" s="20"/>
      <c r="H66" s="8"/>
      <c r="I66" s="8"/>
      <c r="J66" s="8"/>
      <c r="K66" s="8"/>
      <c r="L66" s="8"/>
      <c r="M66" s="8"/>
      <c r="N66" s="8"/>
      <c r="O66" s="8"/>
    </row>
    <row r="67" spans="1:15" ht="15.75" x14ac:dyDescent="0.25">
      <c r="A67" s="51" t="s">
        <v>96</v>
      </c>
      <c r="B67" s="52" t="s">
        <v>97</v>
      </c>
      <c r="C67" s="24">
        <f>[1]Расшир!E769</f>
        <v>559959.30752000003</v>
      </c>
      <c r="D67" s="24">
        <f>[1]Расшир!F769</f>
        <v>260026.92890999999</v>
      </c>
      <c r="E67" s="26">
        <f t="shared" si="0"/>
        <v>0.46436754495899263</v>
      </c>
      <c r="F67" s="20"/>
      <c r="G67" s="20"/>
      <c r="H67" s="8"/>
      <c r="I67" s="8"/>
      <c r="J67" s="8"/>
      <c r="K67" s="8"/>
      <c r="L67" s="8"/>
      <c r="M67" s="8"/>
      <c r="N67" s="8"/>
      <c r="O67" s="8"/>
    </row>
    <row r="68" spans="1:15" ht="15.75" x14ac:dyDescent="0.25">
      <c r="A68" s="51" t="s">
        <v>98</v>
      </c>
      <c r="B68" s="52" t="s">
        <v>99</v>
      </c>
      <c r="C68" s="24">
        <f>[1]Расшир!E790</f>
        <v>502594.51074000006</v>
      </c>
      <c r="D68" s="24">
        <f>[1]Расшир!F790-0.01</f>
        <v>247677.91514</v>
      </c>
      <c r="E68" s="26">
        <f t="shared" si="0"/>
        <v>0.49279868730625198</v>
      </c>
      <c r="F68" s="20"/>
      <c r="G68" s="20"/>
      <c r="H68" s="8"/>
      <c r="I68" s="8"/>
      <c r="J68" s="8"/>
      <c r="K68" s="8"/>
      <c r="L68" s="8"/>
      <c r="M68" s="8"/>
      <c r="N68" s="8"/>
      <c r="O68" s="8"/>
    </row>
    <row r="69" spans="1:15" ht="33.75" customHeight="1" x14ac:dyDescent="0.25">
      <c r="A69" s="61" t="s">
        <v>100</v>
      </c>
      <c r="B69" s="53" t="s">
        <v>101</v>
      </c>
      <c r="C69" s="49">
        <f>[1]Расшир!E810</f>
        <v>755588.82379000017</v>
      </c>
      <c r="D69" s="49">
        <f>[1]Расшир!F810</f>
        <v>342561.68057000003</v>
      </c>
      <c r="E69" s="50">
        <f t="shared" si="0"/>
        <v>0.45337049700090293</v>
      </c>
      <c r="F69" s="20"/>
      <c r="G69" s="20"/>
      <c r="H69" s="8"/>
      <c r="I69" s="8"/>
      <c r="J69" s="8"/>
      <c r="K69" s="8"/>
      <c r="L69" s="8"/>
      <c r="M69" s="8"/>
      <c r="N69" s="8"/>
      <c r="O69" s="8"/>
    </row>
    <row r="70" spans="1:15" ht="18.75" customHeight="1" x14ac:dyDescent="0.25">
      <c r="A70" s="51" t="s">
        <v>102</v>
      </c>
      <c r="B70" s="52" t="s">
        <v>103</v>
      </c>
      <c r="C70" s="24">
        <f>[1]Расшир!E850-0.01</f>
        <v>690286.07778999989</v>
      </c>
      <c r="D70" s="24">
        <f>[1]Расшир!F850</f>
        <v>313101.34038999997</v>
      </c>
      <c r="E70" s="26">
        <f t="shared" si="0"/>
        <v>0.45358200094722501</v>
      </c>
      <c r="F70" s="20"/>
      <c r="G70" s="20"/>
      <c r="H70" s="8"/>
      <c r="I70" s="8"/>
      <c r="J70" s="8"/>
      <c r="K70" s="8"/>
      <c r="L70" s="8"/>
      <c r="M70" s="8"/>
      <c r="N70" s="8"/>
      <c r="O70" s="8"/>
    </row>
    <row r="71" spans="1:15" ht="22.5" customHeight="1" x14ac:dyDescent="0.25">
      <c r="A71" s="51" t="s">
        <v>104</v>
      </c>
      <c r="B71" s="52" t="s">
        <v>105</v>
      </c>
      <c r="C71" s="24">
        <f>[1]Расшир!E858</f>
        <v>20656.998</v>
      </c>
      <c r="D71" s="24">
        <f>[1]Расшир!F858</f>
        <v>8982.2452200000007</v>
      </c>
      <c r="E71" s="26">
        <f>D71/C71</f>
        <v>0.43482819817284202</v>
      </c>
      <c r="F71" s="20"/>
      <c r="G71" s="20"/>
      <c r="H71" s="8"/>
      <c r="I71" s="8"/>
      <c r="J71" s="8"/>
      <c r="K71" s="8"/>
      <c r="L71" s="8"/>
      <c r="M71" s="8"/>
      <c r="N71" s="8"/>
      <c r="O71" s="8"/>
    </row>
    <row r="72" spans="1:15" ht="32.25" customHeight="1" x14ac:dyDescent="0.25">
      <c r="A72" s="51" t="s">
        <v>106</v>
      </c>
      <c r="B72" s="52" t="s">
        <v>107</v>
      </c>
      <c r="C72" s="24">
        <f>[1]Расшир!E862</f>
        <v>44645.737999999998</v>
      </c>
      <c r="D72" s="24">
        <f>[1]Расшир!F862</f>
        <v>20478.094960000002</v>
      </c>
      <c r="E72" s="26">
        <f t="shared" si="0"/>
        <v>0.45867972795073975</v>
      </c>
      <c r="F72" s="20"/>
      <c r="G72" s="20"/>
      <c r="H72" s="8"/>
      <c r="I72" s="8"/>
      <c r="J72" s="8"/>
      <c r="K72" s="8"/>
      <c r="L72" s="8"/>
      <c r="M72" s="8"/>
      <c r="N72" s="8"/>
      <c r="O72" s="8"/>
    </row>
    <row r="73" spans="1:15" ht="26.25" hidden="1" customHeight="1" x14ac:dyDescent="0.25">
      <c r="A73" s="61" t="s">
        <v>108</v>
      </c>
      <c r="B73" s="64" t="s">
        <v>109</v>
      </c>
      <c r="C73" s="49">
        <f>[1]Расшир!E873</f>
        <v>0</v>
      </c>
      <c r="D73" s="49">
        <f>[1]Расшир!F873</f>
        <v>0</v>
      </c>
      <c r="E73" s="62" t="e">
        <f t="shared" si="0"/>
        <v>#DIV/0!</v>
      </c>
      <c r="F73" s="20"/>
      <c r="G73" s="20"/>
      <c r="H73" s="8"/>
      <c r="I73" s="8"/>
      <c r="J73" s="8"/>
      <c r="K73" s="8"/>
      <c r="L73" s="8"/>
      <c r="M73" s="8"/>
      <c r="N73" s="8"/>
      <c r="O73" s="8"/>
    </row>
    <row r="74" spans="1:15" ht="18" hidden="1" customHeight="1" x14ac:dyDescent="0.25">
      <c r="A74" s="54" t="s">
        <v>110</v>
      </c>
      <c r="B74" s="55" t="s">
        <v>111</v>
      </c>
      <c r="C74" s="24">
        <f>[1]Расшир!E894</f>
        <v>0</v>
      </c>
      <c r="D74" s="24">
        <f>[1]Расшир!F894</f>
        <v>0</v>
      </c>
      <c r="E74" s="26" t="e">
        <f t="shared" si="0"/>
        <v>#DIV/0!</v>
      </c>
      <c r="F74" s="20"/>
      <c r="G74" s="20"/>
      <c r="H74" s="8"/>
      <c r="I74" s="8"/>
      <c r="J74" s="8"/>
      <c r="K74" s="8"/>
      <c r="L74" s="8"/>
      <c r="M74" s="8"/>
      <c r="N74" s="8"/>
      <c r="O74" s="8"/>
    </row>
    <row r="75" spans="1:15" ht="15.75" x14ac:dyDescent="0.25">
      <c r="A75" s="61" t="s">
        <v>112</v>
      </c>
      <c r="B75" s="48" t="s">
        <v>113</v>
      </c>
      <c r="C75" s="49">
        <f>[1]Расшир!E994</f>
        <v>1911488.6042500001</v>
      </c>
      <c r="D75" s="49">
        <f>[1]Расшир!F994</f>
        <v>883068.67952999985</v>
      </c>
      <c r="E75" s="50">
        <f t="shared" si="0"/>
        <v>0.46197956794855416</v>
      </c>
      <c r="F75" s="20"/>
      <c r="G75" s="20"/>
      <c r="H75" s="8"/>
      <c r="I75" s="8"/>
      <c r="J75" s="8"/>
      <c r="K75" s="8"/>
      <c r="L75" s="8"/>
      <c r="M75" s="8"/>
      <c r="N75" s="8"/>
      <c r="O75" s="8"/>
    </row>
    <row r="76" spans="1:15" ht="15.75" x14ac:dyDescent="0.25">
      <c r="A76" s="51" t="s">
        <v>114</v>
      </c>
      <c r="B76" s="52" t="s">
        <v>115</v>
      </c>
      <c r="C76" s="24">
        <f>[1]Расшир!E1039</f>
        <v>27671.55</v>
      </c>
      <c r="D76" s="24">
        <f>[1]Расшир!F1039</f>
        <v>12680.34273</v>
      </c>
      <c r="E76" s="26">
        <f t="shared" si="0"/>
        <v>0.45824475788309654</v>
      </c>
      <c r="F76" s="20"/>
      <c r="G76" s="20"/>
      <c r="H76" s="8"/>
      <c r="I76" s="8"/>
      <c r="J76" s="8"/>
      <c r="K76" s="8"/>
      <c r="L76" s="8"/>
      <c r="M76" s="8"/>
      <c r="N76" s="8"/>
      <c r="O76" s="8"/>
    </row>
    <row r="77" spans="1:15" ht="15.75" x14ac:dyDescent="0.25">
      <c r="A77" s="51" t="s">
        <v>116</v>
      </c>
      <c r="B77" s="52" t="s">
        <v>117</v>
      </c>
      <c r="C77" s="24">
        <f>[1]Расшир!E1042</f>
        <v>637331.78</v>
      </c>
      <c r="D77" s="24">
        <f>[1]Расшир!F1042</f>
        <v>317591.27046999999</v>
      </c>
      <c r="E77" s="26">
        <f t="shared" si="0"/>
        <v>0.49831387738110278</v>
      </c>
      <c r="F77" s="20"/>
      <c r="G77" s="20"/>
      <c r="H77" s="8"/>
      <c r="I77" s="8"/>
      <c r="J77" s="8"/>
      <c r="K77" s="8"/>
      <c r="L77" s="8"/>
      <c r="M77" s="8"/>
      <c r="N77" s="8"/>
      <c r="O77" s="8"/>
    </row>
    <row r="78" spans="1:15" ht="15.75" x14ac:dyDescent="0.25">
      <c r="A78" s="51" t="s">
        <v>118</v>
      </c>
      <c r="B78" s="52" t="s">
        <v>119</v>
      </c>
      <c r="C78" s="24">
        <f>[1]Расшир!E1046</f>
        <v>623398.12725000002</v>
      </c>
      <c r="D78" s="24">
        <f>[1]Расшир!F1046</f>
        <v>280816.91798999993</v>
      </c>
      <c r="E78" s="26">
        <f t="shared" si="0"/>
        <v>0.45046160024376286</v>
      </c>
      <c r="F78" s="20"/>
      <c r="G78" s="20"/>
      <c r="H78" s="8"/>
      <c r="I78" s="8"/>
      <c r="J78" s="8"/>
      <c r="K78" s="8"/>
      <c r="L78" s="8"/>
      <c r="M78" s="8"/>
      <c r="N78" s="8"/>
      <c r="O78" s="8"/>
    </row>
    <row r="79" spans="1:15" ht="15.75" x14ac:dyDescent="0.25">
      <c r="A79" s="51" t="s">
        <v>120</v>
      </c>
      <c r="B79" s="52" t="s">
        <v>121</v>
      </c>
      <c r="C79" s="24">
        <f>[1]Расшир!E1060</f>
        <v>116435.1</v>
      </c>
      <c r="D79" s="24">
        <f>[1]Расшир!F1060</f>
        <v>59871.452929999999</v>
      </c>
      <c r="E79" s="26">
        <f>D79/C79</f>
        <v>0.51420450474126789</v>
      </c>
      <c r="F79" s="20"/>
      <c r="G79" s="20"/>
      <c r="H79" s="8"/>
      <c r="I79" s="8"/>
      <c r="J79" s="8"/>
      <c r="K79" s="8"/>
      <c r="L79" s="8"/>
      <c r="M79" s="8"/>
      <c r="N79" s="8"/>
      <c r="O79" s="8"/>
    </row>
    <row r="80" spans="1:15" ht="15.75" x14ac:dyDescent="0.25">
      <c r="A80" s="51" t="s">
        <v>122</v>
      </c>
      <c r="B80" s="52" t="s">
        <v>123</v>
      </c>
      <c r="C80" s="24">
        <f>[1]Расшир!E1064-0.01</f>
        <v>506652.03700000007</v>
      </c>
      <c r="D80" s="24">
        <f>[1]Расшир!F1064</f>
        <v>212108.69541000001</v>
      </c>
      <c r="E80" s="26">
        <f t="shared" si="0"/>
        <v>0.41864767122213303</v>
      </c>
      <c r="F80" s="20"/>
      <c r="G80" s="20"/>
      <c r="H80" s="8"/>
      <c r="I80" s="8"/>
      <c r="J80" s="8"/>
      <c r="K80" s="8"/>
      <c r="L80" s="8"/>
      <c r="M80" s="8"/>
      <c r="N80" s="8"/>
      <c r="O80" s="8"/>
    </row>
    <row r="81" spans="1:15" ht="15.75" x14ac:dyDescent="0.25">
      <c r="A81" s="61" t="s">
        <v>124</v>
      </c>
      <c r="B81" s="48" t="s">
        <v>125</v>
      </c>
      <c r="C81" s="49">
        <f>[1]Расшир!E1076</f>
        <v>725730.39602999995</v>
      </c>
      <c r="D81" s="49">
        <f>[1]Расшир!F1076</f>
        <v>366148.07743999996</v>
      </c>
      <c r="E81" s="50">
        <f t="shared" si="0"/>
        <v>0.50452355233149737</v>
      </c>
      <c r="F81" s="20"/>
      <c r="G81" s="20"/>
      <c r="H81" s="8"/>
      <c r="I81" s="8"/>
      <c r="J81" s="8"/>
      <c r="K81" s="8"/>
      <c r="L81" s="8"/>
      <c r="M81" s="8"/>
      <c r="N81" s="8"/>
      <c r="O81" s="8"/>
    </row>
    <row r="82" spans="1:15" ht="15.75" x14ac:dyDescent="0.25">
      <c r="A82" s="51" t="s">
        <v>126</v>
      </c>
      <c r="B82" s="52" t="s">
        <v>127</v>
      </c>
      <c r="C82" s="24">
        <f>[1]Расшир!E1124+0.01</f>
        <v>336242.28315999999</v>
      </c>
      <c r="D82" s="24">
        <f>[1]Расшир!F1124</f>
        <v>168340.69793999998</v>
      </c>
      <c r="E82" s="26">
        <v>0</v>
      </c>
      <c r="F82" s="20"/>
      <c r="G82" s="20"/>
      <c r="H82" s="8"/>
      <c r="I82" s="8"/>
      <c r="J82" s="8"/>
      <c r="K82" s="8"/>
      <c r="L82" s="8"/>
      <c r="M82" s="8"/>
      <c r="N82" s="8"/>
      <c r="O82" s="8"/>
    </row>
    <row r="83" spans="1:15" ht="15.75" x14ac:dyDescent="0.25">
      <c r="A83" s="51" t="s">
        <v>128</v>
      </c>
      <c r="B83" s="52" t="s">
        <v>129</v>
      </c>
      <c r="C83" s="24">
        <f>[1]Расшир!E1127</f>
        <v>264778.31287000002</v>
      </c>
      <c r="D83" s="24">
        <f>[1]Расшир!F1127</f>
        <v>132403.34511999998</v>
      </c>
      <c r="E83" s="26">
        <f t="shared" si="0"/>
        <v>0.50005358703606118</v>
      </c>
      <c r="F83" s="20"/>
      <c r="G83" s="20"/>
      <c r="H83" s="8"/>
      <c r="I83" s="8"/>
      <c r="J83" s="8"/>
      <c r="K83" s="8"/>
      <c r="L83" s="8"/>
      <c r="M83" s="8"/>
      <c r="N83" s="8"/>
      <c r="O83" s="8"/>
    </row>
    <row r="84" spans="1:15" ht="15.75" x14ac:dyDescent="0.25">
      <c r="A84" s="51" t="s">
        <v>130</v>
      </c>
      <c r="B84" s="52" t="s">
        <v>131</v>
      </c>
      <c r="C84" s="24">
        <f>[1]Расшир!E1135</f>
        <v>124709.81</v>
      </c>
      <c r="D84" s="24">
        <f>[1]Расшир!F1135</f>
        <v>65404.034379999997</v>
      </c>
      <c r="E84" s="26">
        <f t="shared" si="0"/>
        <v>0.52444979572978256</v>
      </c>
      <c r="F84" s="20"/>
      <c r="G84" s="20"/>
      <c r="H84" s="8"/>
      <c r="I84" s="8"/>
      <c r="J84" s="8"/>
      <c r="K84" s="8"/>
      <c r="L84" s="8"/>
      <c r="M84" s="8"/>
      <c r="N84" s="8"/>
      <c r="O84" s="8"/>
    </row>
    <row r="85" spans="1:15" ht="33.6" customHeight="1" x14ac:dyDescent="0.25">
      <c r="A85" s="61" t="s">
        <v>132</v>
      </c>
      <c r="B85" s="53" t="s">
        <v>133</v>
      </c>
      <c r="C85" s="49">
        <f>[1]Расшир!E1147</f>
        <v>1507788.05</v>
      </c>
      <c r="D85" s="49">
        <f>[1]Расшир!F1147</f>
        <v>573808.71502999996</v>
      </c>
      <c r="E85" s="50">
        <f t="shared" si="0"/>
        <v>0.38056324629313776</v>
      </c>
      <c r="F85" s="20"/>
      <c r="G85" s="20"/>
      <c r="H85" s="8"/>
      <c r="I85" s="8"/>
      <c r="J85" s="8"/>
      <c r="K85" s="8"/>
      <c r="L85" s="8"/>
      <c r="M85" s="8"/>
      <c r="N85" s="8"/>
      <c r="O85" s="8"/>
    </row>
    <row r="86" spans="1:15" ht="32.25" customHeight="1" x14ac:dyDescent="0.25">
      <c r="A86" s="51" t="s">
        <v>134</v>
      </c>
      <c r="B86" s="52" t="s">
        <v>135</v>
      </c>
      <c r="C86" s="24">
        <f>[1]Расшир!E1150</f>
        <v>1507788.05</v>
      </c>
      <c r="D86" s="24">
        <f>[1]Расшир!F1150</f>
        <v>573808.71502999996</v>
      </c>
      <c r="E86" s="26">
        <f t="shared" si="0"/>
        <v>0.38056324629313776</v>
      </c>
      <c r="F86" s="20"/>
      <c r="G86" s="20"/>
      <c r="H86" s="8"/>
      <c r="I86" s="8"/>
      <c r="J86" s="8"/>
      <c r="K86" s="8"/>
      <c r="L86" s="8"/>
      <c r="M86" s="8"/>
      <c r="N86" s="8"/>
      <c r="O86" s="8"/>
    </row>
    <row r="87" spans="1:15" s="44" customFormat="1" ht="15" customHeight="1" x14ac:dyDescent="0.3">
      <c r="A87" s="40"/>
      <c r="B87" s="65" t="s">
        <v>136</v>
      </c>
      <c r="C87" s="66">
        <f>[1]Расшир!E1154</f>
        <v>29288892.998399999</v>
      </c>
      <c r="D87" s="66">
        <f>[1]Расшир!F1154</f>
        <v>12232648.660140002</v>
      </c>
      <c r="E87" s="67">
        <f t="shared" si="0"/>
        <v>0.41765486530365797</v>
      </c>
      <c r="F87" s="42"/>
      <c r="G87" s="42"/>
      <c r="H87" s="43"/>
      <c r="I87" s="43"/>
      <c r="J87" s="43"/>
      <c r="K87" s="43"/>
      <c r="L87" s="43"/>
      <c r="M87" s="43"/>
      <c r="N87" s="43"/>
      <c r="O87" s="43"/>
    </row>
    <row r="88" spans="1:15" ht="15.75" x14ac:dyDescent="0.25">
      <c r="A88" s="12"/>
      <c r="B88" s="23"/>
      <c r="C88" s="68"/>
      <c r="D88" s="68"/>
      <c r="E88" s="19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1:15" ht="31.5" x14ac:dyDescent="0.25">
      <c r="A89" s="12"/>
      <c r="B89" s="33" t="s">
        <v>137</v>
      </c>
      <c r="C89" s="18">
        <f>C37-C87</f>
        <v>-643839.86557999626</v>
      </c>
      <c r="D89" s="18">
        <f>D37-D87</f>
        <v>310399.55828999542</v>
      </c>
      <c r="E89" s="19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1:15" ht="15.75" hidden="1" x14ac:dyDescent="0.25">
      <c r="A90" s="12"/>
      <c r="B90" s="23"/>
      <c r="C90" s="68"/>
      <c r="D90" s="68"/>
      <c r="E90" s="19"/>
      <c r="F90" s="8"/>
      <c r="G90" s="8"/>
      <c r="H90" s="8"/>
      <c r="I90" s="8"/>
      <c r="J90" s="8"/>
      <c r="K90" s="8"/>
      <c r="L90" s="8"/>
      <c r="M90" s="8"/>
      <c r="N90" s="8"/>
      <c r="O90" s="8"/>
    </row>
    <row r="91" spans="1:15" ht="15.75" hidden="1" x14ac:dyDescent="0.25">
      <c r="A91" s="12"/>
      <c r="B91" s="33" t="s">
        <v>138</v>
      </c>
      <c r="C91" s="18">
        <f>C92+C93</f>
        <v>0</v>
      </c>
      <c r="D91" s="18">
        <f>D92+D93</f>
        <v>0</v>
      </c>
      <c r="E91" s="19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1:15" ht="15.75" hidden="1" x14ac:dyDescent="0.25">
      <c r="A92" s="12"/>
      <c r="B92" s="23" t="s">
        <v>139</v>
      </c>
      <c r="C92" s="68">
        <f>[1]Расшир!E1160</f>
        <v>0</v>
      </c>
      <c r="D92" s="68">
        <f>[1]Расшир!F1160</f>
        <v>0</v>
      </c>
      <c r="E92" s="19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1:15" ht="15.75" hidden="1" x14ac:dyDescent="0.25">
      <c r="A93" s="12"/>
      <c r="B93" s="23" t="s">
        <v>140</v>
      </c>
      <c r="C93" s="68">
        <f>[1]Расшир!E1161</f>
        <v>0</v>
      </c>
      <c r="D93" s="68">
        <f>[1]Расшир!F1161</f>
        <v>0</v>
      </c>
      <c r="E93" s="19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15" ht="15.75" x14ac:dyDescent="0.25">
      <c r="A94" s="12"/>
      <c r="B94" s="23"/>
      <c r="C94" s="68"/>
      <c r="D94" s="68"/>
      <c r="E94" s="19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1:15" ht="47.25" x14ac:dyDescent="0.25">
      <c r="A95" s="12"/>
      <c r="B95" s="33" t="s">
        <v>141</v>
      </c>
      <c r="C95" s="18">
        <f>C96+C97</f>
        <v>-600027</v>
      </c>
      <c r="D95" s="18">
        <f>D96+D97</f>
        <v>650000</v>
      </c>
      <c r="E95" s="19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1:15" ht="31.5" x14ac:dyDescent="0.25">
      <c r="A96" s="12"/>
      <c r="B96" s="31" t="s">
        <v>142</v>
      </c>
      <c r="C96" s="68">
        <f>[1]Расшир!E1164</f>
        <v>1240246.02</v>
      </c>
      <c r="D96" s="68">
        <f>[1]Расшир!F1164</f>
        <v>1250000</v>
      </c>
      <c r="E96" s="19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1:15" ht="31.5" x14ac:dyDescent="0.25">
      <c r="A97" s="12"/>
      <c r="B97" s="31" t="s">
        <v>143</v>
      </c>
      <c r="C97" s="68">
        <f>[1]Расшир!E1165</f>
        <v>-1840273.02</v>
      </c>
      <c r="D97" s="68">
        <f>[1]Расшир!F1165</f>
        <v>-600000</v>
      </c>
      <c r="E97" s="19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1:15" ht="15.75" x14ac:dyDescent="0.25">
      <c r="A98" s="12"/>
      <c r="B98" s="23"/>
      <c r="C98" s="68"/>
      <c r="D98" s="68"/>
      <c r="E98" s="19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1:15" ht="15.75" x14ac:dyDescent="0.25">
      <c r="A99" s="12"/>
      <c r="B99" s="33" t="s">
        <v>144</v>
      </c>
      <c r="C99" s="18">
        <f>C100+C101</f>
        <v>1100027</v>
      </c>
      <c r="D99" s="18">
        <f>[1]Расшир!F1167</f>
        <v>-417000</v>
      </c>
      <c r="E99" s="19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spans="1:15" ht="15.75" x14ac:dyDescent="0.25">
      <c r="A100" s="12"/>
      <c r="B100" s="23" t="s">
        <v>145</v>
      </c>
      <c r="C100" s="68">
        <f>[1]Расшир!E1168</f>
        <v>11640657.130000001</v>
      </c>
      <c r="D100" s="68">
        <f>[1]Расшир!F1168</f>
        <v>4600000</v>
      </c>
      <c r="E100" s="19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1:15" ht="31.5" x14ac:dyDescent="0.25">
      <c r="A101" s="12"/>
      <c r="B101" s="31" t="s">
        <v>146</v>
      </c>
      <c r="C101" s="68">
        <f>[1]Расшир!E1169</f>
        <v>-10540630.130000001</v>
      </c>
      <c r="D101" s="68">
        <f>[1]Расшир!F1169</f>
        <v>-5017000</v>
      </c>
      <c r="E101" s="19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1:15" ht="15.75" x14ac:dyDescent="0.25">
      <c r="A102" s="12"/>
      <c r="B102" s="31"/>
      <c r="C102" s="68"/>
      <c r="D102" s="68"/>
      <c r="E102" s="19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1:15" ht="31.5" x14ac:dyDescent="0.25">
      <c r="A103" s="12"/>
      <c r="B103" s="33" t="s">
        <v>147</v>
      </c>
      <c r="C103" s="18">
        <f>C104+C105</f>
        <v>143839.86557999998</v>
      </c>
      <c r="D103" s="18">
        <f>D104+D105</f>
        <v>-543399.55828999728</v>
      </c>
      <c r="E103" s="19"/>
      <c r="F103" s="8"/>
      <c r="G103" s="69"/>
      <c r="H103" s="8"/>
      <c r="I103" s="8"/>
      <c r="J103" s="8"/>
      <c r="K103" s="8"/>
      <c r="L103" s="8"/>
      <c r="M103" s="8"/>
      <c r="N103" s="8"/>
      <c r="O103" s="8"/>
    </row>
    <row r="104" spans="1:15" ht="15.75" x14ac:dyDescent="0.25">
      <c r="A104" s="12"/>
      <c r="B104" s="23" t="s">
        <v>148</v>
      </c>
      <c r="C104" s="68">
        <f>[1]Расшир!E1179</f>
        <v>-41525956.282820001</v>
      </c>
      <c r="D104" s="68">
        <f>[1]Расшир!F1179</f>
        <v>-18492476.239519998</v>
      </c>
      <c r="E104" s="19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1:15" ht="15.75" x14ac:dyDescent="0.25">
      <c r="A105" s="12"/>
      <c r="B105" s="23" t="s">
        <v>149</v>
      </c>
      <c r="C105" s="68">
        <f>[1]Расшир!E1180</f>
        <v>41669796.148400001</v>
      </c>
      <c r="D105" s="68">
        <f>[1]Расшир!F1180</f>
        <v>17949076.681230001</v>
      </c>
      <c r="E105" s="19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1:15" ht="15.75" x14ac:dyDescent="0.25">
      <c r="A106" s="12"/>
      <c r="B106" s="31"/>
      <c r="C106" s="68"/>
      <c r="D106" s="68"/>
      <c r="E106" s="19"/>
      <c r="F106" s="8"/>
      <c r="G106" s="8"/>
      <c r="H106" s="8"/>
      <c r="I106" s="8"/>
      <c r="J106" s="8"/>
      <c r="K106" s="8"/>
      <c r="L106" s="8"/>
      <c r="M106" s="8"/>
      <c r="N106" s="8"/>
      <c r="O106" s="8"/>
    </row>
    <row r="107" spans="1:15" ht="31.5" hidden="1" x14ac:dyDescent="0.25">
      <c r="A107" s="12"/>
      <c r="B107" s="33" t="s">
        <v>150</v>
      </c>
      <c r="C107" s="18">
        <f>[1]Расшир!E1170</f>
        <v>0</v>
      </c>
      <c r="D107" s="18">
        <f>D110+D112</f>
        <v>0</v>
      </c>
      <c r="E107" s="19"/>
      <c r="F107" s="8"/>
      <c r="G107" s="8"/>
      <c r="H107" s="8"/>
      <c r="I107" s="8"/>
      <c r="J107" s="8"/>
      <c r="K107" s="8"/>
      <c r="L107" s="8"/>
      <c r="M107" s="8"/>
      <c r="N107" s="8"/>
      <c r="O107" s="8"/>
    </row>
    <row r="108" spans="1:15" ht="49.5" hidden="1" customHeight="1" x14ac:dyDescent="0.25">
      <c r="A108" s="12"/>
      <c r="B108" s="70" t="s">
        <v>151</v>
      </c>
      <c r="C108" s="71">
        <f>[1]Расшир!E1171</f>
        <v>0</v>
      </c>
      <c r="D108" s="72">
        <f>D109</f>
        <v>0</v>
      </c>
      <c r="E108" s="19"/>
      <c r="F108" s="8"/>
      <c r="G108" s="8"/>
      <c r="H108" s="8"/>
      <c r="I108" s="8"/>
      <c r="J108" s="8"/>
      <c r="K108" s="8"/>
      <c r="L108" s="8"/>
      <c r="M108" s="8"/>
      <c r="N108" s="8"/>
      <c r="O108" s="8"/>
    </row>
    <row r="109" spans="1:15" ht="47.25" hidden="1" x14ac:dyDescent="0.25">
      <c r="A109" s="12"/>
      <c r="B109" s="73" t="s">
        <v>152</v>
      </c>
      <c r="C109" s="24">
        <f>[1]Расшир!E1172</f>
        <v>0</v>
      </c>
      <c r="D109" s="68">
        <f>[1]Расшир!F1172</f>
        <v>0</v>
      </c>
      <c r="E109" s="19"/>
      <c r="F109" s="8"/>
      <c r="G109" s="8"/>
      <c r="H109" s="8"/>
      <c r="I109" s="8"/>
      <c r="J109" s="8"/>
      <c r="K109" s="8"/>
      <c r="L109" s="8"/>
      <c r="M109" s="8"/>
      <c r="N109" s="8"/>
      <c r="O109" s="8"/>
    </row>
    <row r="110" spans="1:15" ht="31.5" hidden="1" x14ac:dyDescent="0.25">
      <c r="A110" s="12"/>
      <c r="B110" s="74" t="s">
        <v>153</v>
      </c>
      <c r="C110" s="75">
        <f>[1]Расшир!E1175</f>
        <v>0</v>
      </c>
      <c r="D110" s="76">
        <f>[1]Расшир!F1175</f>
        <v>0</v>
      </c>
      <c r="E110" s="19"/>
      <c r="F110" s="8"/>
      <c r="G110" s="8"/>
      <c r="H110" s="8"/>
      <c r="I110" s="8"/>
      <c r="J110" s="8"/>
      <c r="K110" s="8"/>
      <c r="L110" s="8"/>
      <c r="M110" s="8"/>
      <c r="N110" s="8"/>
      <c r="O110" s="8"/>
    </row>
    <row r="111" spans="1:15" ht="15.75" hidden="1" x14ac:dyDescent="0.25">
      <c r="A111" s="12"/>
      <c r="B111" s="73"/>
      <c r="C111" s="68"/>
      <c r="D111" s="68"/>
      <c r="E111" s="19"/>
      <c r="F111" s="8"/>
      <c r="G111" s="8"/>
      <c r="H111" s="8"/>
      <c r="I111" s="8"/>
      <c r="J111" s="8"/>
      <c r="K111" s="8"/>
      <c r="L111" s="8"/>
      <c r="M111" s="8"/>
      <c r="N111" s="8"/>
      <c r="O111" s="8"/>
    </row>
    <row r="112" spans="1:15" ht="29.25" hidden="1" x14ac:dyDescent="0.25">
      <c r="A112" s="12"/>
      <c r="B112" s="77" t="s">
        <v>154</v>
      </c>
      <c r="C112" s="72">
        <f>C113</f>
        <v>0</v>
      </c>
      <c r="D112" s="72">
        <f>D113</f>
        <v>0</v>
      </c>
      <c r="E112" s="19"/>
      <c r="F112" s="8"/>
      <c r="G112" s="8"/>
      <c r="H112" s="8"/>
      <c r="I112" s="8"/>
      <c r="J112" s="8"/>
      <c r="K112" s="8"/>
      <c r="L112" s="8"/>
      <c r="M112" s="8"/>
      <c r="N112" s="8"/>
      <c r="O112" s="8"/>
    </row>
    <row r="113" spans="1:15" ht="30" hidden="1" x14ac:dyDescent="0.25">
      <c r="A113" s="12"/>
      <c r="B113" s="78" t="s">
        <v>155</v>
      </c>
      <c r="C113" s="79">
        <f>[1]Расшир!E1174</f>
        <v>0</v>
      </c>
      <c r="D113" s="80">
        <f>[1]Расшир!F1174</f>
        <v>0</v>
      </c>
      <c r="E113" s="19"/>
      <c r="F113" s="8"/>
      <c r="G113" s="8"/>
      <c r="H113" s="8"/>
      <c r="I113" s="8"/>
      <c r="J113" s="8"/>
      <c r="K113" s="8"/>
      <c r="L113" s="8"/>
      <c r="M113" s="8"/>
      <c r="N113" s="8"/>
      <c r="O113" s="8"/>
    </row>
    <row r="114" spans="1:15" ht="15.75" hidden="1" x14ac:dyDescent="0.25">
      <c r="A114" s="12"/>
      <c r="B114" s="23"/>
      <c r="C114" s="68"/>
      <c r="D114" s="68"/>
      <c r="E114" s="19"/>
      <c r="F114" s="8"/>
      <c r="G114" s="8"/>
      <c r="H114" s="8"/>
      <c r="I114" s="8"/>
      <c r="J114" s="8"/>
      <c r="K114" s="8"/>
      <c r="L114" s="8"/>
      <c r="M114" s="8"/>
      <c r="N114" s="8"/>
      <c r="O114" s="8"/>
    </row>
    <row r="115" spans="1:15" ht="15.75" hidden="1" x14ac:dyDescent="0.25">
      <c r="A115" s="12"/>
      <c r="B115" s="23"/>
      <c r="C115" s="68"/>
      <c r="D115" s="68"/>
      <c r="E115" s="19"/>
      <c r="F115" s="8"/>
      <c r="G115" s="8"/>
      <c r="H115" s="8"/>
      <c r="I115" s="8"/>
      <c r="J115" s="8"/>
      <c r="K115" s="8"/>
      <c r="L115" s="8"/>
      <c r="M115" s="8"/>
      <c r="N115" s="8"/>
      <c r="O115" s="8"/>
    </row>
    <row r="116" spans="1:15" ht="32.25" customHeight="1" x14ac:dyDescent="0.25">
      <c r="A116" s="12"/>
      <c r="B116" s="33" t="s">
        <v>156</v>
      </c>
      <c r="C116" s="18">
        <f>C91+C95+C99+C103+C107</f>
        <v>643839.86557999998</v>
      </c>
      <c r="D116" s="18">
        <f>D91+D95+D99+D103+D107</f>
        <v>-310399.55828999728</v>
      </c>
      <c r="E116" s="19"/>
      <c r="F116" s="8"/>
      <c r="G116" s="8"/>
      <c r="H116" s="8"/>
      <c r="I116" s="8"/>
      <c r="J116" s="8"/>
      <c r="K116" s="8"/>
      <c r="L116" s="8"/>
      <c r="M116" s="8"/>
      <c r="N116" s="8"/>
      <c r="O116" s="8"/>
    </row>
    <row r="117" spans="1:15" ht="15.75" x14ac:dyDescent="0.25">
      <c r="B117" s="9"/>
      <c r="C117" s="8"/>
      <c r="D117" s="10"/>
      <c r="E117" s="11"/>
      <c r="F117" s="8"/>
      <c r="G117" s="8"/>
      <c r="H117" s="8"/>
      <c r="I117" s="8"/>
      <c r="J117" s="8"/>
      <c r="K117" s="8"/>
      <c r="L117" s="8"/>
      <c r="M117" s="8"/>
      <c r="N117" s="8"/>
      <c r="O117" s="8"/>
    </row>
    <row r="118" spans="1:15" ht="15.75" x14ac:dyDescent="0.25">
      <c r="B118" s="9"/>
      <c r="C118" s="8"/>
      <c r="D118" s="10"/>
      <c r="E118" s="11"/>
      <c r="F118" s="8"/>
      <c r="G118" s="8"/>
      <c r="H118" s="8"/>
      <c r="I118" s="8"/>
      <c r="J118" s="8"/>
      <c r="K118" s="8"/>
      <c r="L118" s="8"/>
      <c r="M118" s="8"/>
      <c r="N118" s="8"/>
      <c r="O118" s="8"/>
    </row>
    <row r="119" spans="1:15" ht="15.75" x14ac:dyDescent="0.25">
      <c r="B119" s="9"/>
      <c r="C119" s="8"/>
      <c r="D119" s="10"/>
      <c r="E119" s="11"/>
      <c r="F119" s="8"/>
      <c r="G119" s="8"/>
      <c r="H119" s="8"/>
      <c r="I119" s="8"/>
      <c r="J119" s="8"/>
      <c r="K119" s="8"/>
      <c r="L119" s="8"/>
      <c r="M119" s="8"/>
      <c r="N119" s="8"/>
      <c r="O119" s="8"/>
    </row>
    <row r="120" spans="1:15" ht="15.75" x14ac:dyDescent="0.25">
      <c r="B120" s="9"/>
      <c r="C120" s="8"/>
      <c r="D120" s="10"/>
      <c r="E120" s="11"/>
      <c r="F120" s="8"/>
      <c r="G120" s="8"/>
      <c r="H120" s="8"/>
      <c r="I120" s="8"/>
      <c r="J120" s="8"/>
      <c r="K120" s="8"/>
      <c r="L120" s="8"/>
      <c r="M120" s="8"/>
      <c r="N120" s="8"/>
      <c r="O120" s="8"/>
    </row>
    <row r="121" spans="1:15" ht="15.75" x14ac:dyDescent="0.25">
      <c r="B121" s="9"/>
      <c r="C121" s="8"/>
      <c r="D121" s="10"/>
      <c r="E121" s="11"/>
      <c r="F121" s="8"/>
      <c r="G121" s="8"/>
      <c r="H121" s="8"/>
      <c r="I121" s="8"/>
      <c r="J121" s="8"/>
      <c r="K121" s="8"/>
      <c r="L121" s="8"/>
      <c r="M121" s="8"/>
      <c r="N121" s="8"/>
      <c r="O121" s="8"/>
    </row>
    <row r="122" spans="1:15" ht="15.75" x14ac:dyDescent="0.25">
      <c r="B122" s="9"/>
      <c r="C122" s="8"/>
      <c r="D122" s="10"/>
      <c r="E122" s="11"/>
      <c r="F122" s="8"/>
      <c r="G122" s="8"/>
      <c r="H122" s="8"/>
      <c r="I122" s="8"/>
      <c r="J122" s="8"/>
      <c r="K122" s="8"/>
      <c r="L122" s="8"/>
      <c r="M122" s="8"/>
      <c r="N122" s="8"/>
      <c r="O122" s="8"/>
    </row>
    <row r="123" spans="1:15" ht="15.75" x14ac:dyDescent="0.25">
      <c r="B123" s="9"/>
      <c r="C123" s="8"/>
      <c r="D123" s="10"/>
      <c r="E123" s="11"/>
      <c r="F123" s="8"/>
      <c r="G123" s="8"/>
      <c r="H123" s="8"/>
      <c r="I123" s="8"/>
      <c r="J123" s="8"/>
      <c r="K123" s="8"/>
      <c r="L123" s="8"/>
      <c r="M123" s="8"/>
      <c r="N123" s="8"/>
      <c r="O123" s="8"/>
    </row>
    <row r="124" spans="1:15" ht="15.75" x14ac:dyDescent="0.25">
      <c r="B124" s="9"/>
      <c r="C124" s="8"/>
      <c r="D124" s="10"/>
      <c r="E124" s="11"/>
      <c r="F124" s="8"/>
      <c r="G124" s="8"/>
      <c r="H124" s="8"/>
      <c r="I124" s="8"/>
      <c r="J124" s="8"/>
      <c r="K124" s="8"/>
      <c r="L124" s="8"/>
      <c r="M124" s="8"/>
      <c r="N124" s="8"/>
      <c r="O124" s="8"/>
    </row>
    <row r="125" spans="1:15" ht="15.75" x14ac:dyDescent="0.25">
      <c r="B125" s="9"/>
      <c r="C125" s="8"/>
      <c r="D125" s="10"/>
      <c r="E125" s="11"/>
      <c r="F125" s="8"/>
      <c r="G125" s="8"/>
      <c r="H125" s="8"/>
      <c r="I125" s="8"/>
      <c r="J125" s="8"/>
      <c r="K125" s="8"/>
      <c r="L125" s="8"/>
      <c r="M125" s="8"/>
      <c r="N125" s="8"/>
      <c r="O125" s="8"/>
    </row>
    <row r="126" spans="1:15" ht="15.75" x14ac:dyDescent="0.25">
      <c r="B126" s="9"/>
      <c r="C126" s="8"/>
      <c r="D126" s="10"/>
      <c r="E126" s="11"/>
      <c r="F126" s="8"/>
      <c r="G126" s="8"/>
      <c r="H126" s="8"/>
      <c r="I126" s="8"/>
      <c r="J126" s="8"/>
      <c r="K126" s="8"/>
      <c r="L126" s="8"/>
      <c r="M126" s="8"/>
      <c r="N126" s="8"/>
      <c r="O126" s="8"/>
    </row>
    <row r="127" spans="1:15" ht="15.75" x14ac:dyDescent="0.25">
      <c r="B127" s="9"/>
      <c r="C127" s="8"/>
      <c r="D127" s="10"/>
      <c r="E127" s="11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1:15" ht="15.75" x14ac:dyDescent="0.25">
      <c r="B128" s="9"/>
      <c r="C128" s="8"/>
      <c r="D128" s="10"/>
      <c r="E128" s="11"/>
      <c r="F128" s="8"/>
      <c r="G128" s="8"/>
      <c r="H128" s="8"/>
      <c r="I128" s="8"/>
      <c r="J128" s="8"/>
      <c r="K128" s="8"/>
      <c r="L128" s="8"/>
      <c r="M128" s="8"/>
      <c r="N128" s="8"/>
      <c r="O128" s="8"/>
    </row>
    <row r="129" spans="2:15" ht="15.75" x14ac:dyDescent="0.25">
      <c r="B129" s="9"/>
      <c r="C129" s="8"/>
      <c r="D129" s="10"/>
      <c r="E129" s="11"/>
      <c r="F129" s="8"/>
      <c r="G129" s="8"/>
      <c r="H129" s="8"/>
      <c r="I129" s="8"/>
      <c r="J129" s="8"/>
      <c r="K129" s="8"/>
      <c r="L129" s="8"/>
      <c r="M129" s="8"/>
      <c r="N129" s="8"/>
      <c r="O129" s="8"/>
    </row>
    <row r="130" spans="2:15" ht="15.75" x14ac:dyDescent="0.25">
      <c r="B130" s="9"/>
      <c r="C130" s="8"/>
      <c r="D130" s="10"/>
      <c r="E130" s="11"/>
      <c r="F130" s="8"/>
      <c r="G130" s="8"/>
      <c r="H130" s="8"/>
      <c r="I130" s="8"/>
      <c r="J130" s="8"/>
      <c r="K130" s="8"/>
      <c r="L130" s="8"/>
      <c r="M130" s="8"/>
      <c r="N130" s="8"/>
      <c r="O130" s="8"/>
    </row>
    <row r="131" spans="2:15" ht="15.75" x14ac:dyDescent="0.25">
      <c r="B131" s="9"/>
      <c r="C131" s="8"/>
      <c r="D131" s="10"/>
      <c r="E131" s="11"/>
      <c r="F131" s="8"/>
      <c r="G131" s="8"/>
      <c r="H131" s="8"/>
      <c r="I131" s="8"/>
      <c r="J131" s="8"/>
      <c r="K131" s="8"/>
      <c r="L131" s="8"/>
      <c r="M131" s="8"/>
      <c r="N131" s="8"/>
      <c r="O131" s="8"/>
    </row>
    <row r="132" spans="2:15" ht="15.75" x14ac:dyDescent="0.25">
      <c r="B132" s="9"/>
      <c r="C132" s="8"/>
      <c r="D132" s="10"/>
      <c r="E132" s="11"/>
      <c r="F132" s="8"/>
      <c r="G132" s="8"/>
      <c r="H132" s="8"/>
      <c r="I132" s="8"/>
      <c r="J132" s="8"/>
      <c r="K132" s="8"/>
      <c r="L132" s="8"/>
      <c r="M132" s="8"/>
      <c r="N132" s="8"/>
      <c r="O132" s="8"/>
    </row>
    <row r="133" spans="2:15" ht="15.75" x14ac:dyDescent="0.25">
      <c r="B133" s="9"/>
      <c r="C133" s="8"/>
      <c r="D133" s="10"/>
      <c r="E133" s="11"/>
      <c r="F133" s="8"/>
      <c r="G133" s="8"/>
      <c r="H133" s="8"/>
      <c r="I133" s="8"/>
      <c r="J133" s="8"/>
      <c r="K133" s="8"/>
      <c r="L133" s="8"/>
      <c r="M133" s="8"/>
      <c r="N133" s="8"/>
      <c r="O133" s="8"/>
    </row>
    <row r="134" spans="2:15" ht="15.75" x14ac:dyDescent="0.25">
      <c r="B134" s="9"/>
      <c r="C134" s="8"/>
      <c r="D134" s="10"/>
      <c r="E134" s="11"/>
      <c r="F134" s="8"/>
      <c r="G134" s="8"/>
      <c r="H134" s="8"/>
      <c r="I134" s="8"/>
      <c r="J134" s="8"/>
      <c r="K134" s="8"/>
      <c r="L134" s="8"/>
      <c r="M134" s="8"/>
      <c r="N134" s="8"/>
      <c r="O134" s="8"/>
    </row>
    <row r="135" spans="2:15" ht="15.75" x14ac:dyDescent="0.25">
      <c r="B135" s="9"/>
      <c r="C135" s="8"/>
      <c r="D135" s="10"/>
      <c r="E135" s="11"/>
      <c r="F135" s="8"/>
      <c r="G135" s="8"/>
      <c r="H135" s="8"/>
      <c r="I135" s="8"/>
      <c r="J135" s="8"/>
      <c r="K135" s="8"/>
      <c r="L135" s="8"/>
      <c r="M135" s="8"/>
      <c r="N135" s="8"/>
      <c r="O135" s="8"/>
    </row>
    <row r="136" spans="2:15" ht="15.75" x14ac:dyDescent="0.25">
      <c r="B136" s="9"/>
      <c r="C136" s="8"/>
      <c r="D136" s="10"/>
      <c r="E136" s="11"/>
      <c r="F136" s="8"/>
      <c r="G136" s="8"/>
      <c r="H136" s="8"/>
      <c r="I136" s="8"/>
      <c r="J136" s="8"/>
      <c r="K136" s="8"/>
      <c r="L136" s="8"/>
      <c r="M136" s="8"/>
      <c r="N136" s="8"/>
      <c r="O136" s="8"/>
    </row>
    <row r="137" spans="2:15" ht="15.75" x14ac:dyDescent="0.25">
      <c r="B137" s="9"/>
      <c r="C137" s="8"/>
      <c r="D137" s="10"/>
      <c r="E137" s="11"/>
      <c r="F137" s="8"/>
      <c r="G137" s="8"/>
      <c r="H137" s="8"/>
      <c r="I137" s="8"/>
      <c r="J137" s="8"/>
      <c r="K137" s="8"/>
      <c r="L137" s="8"/>
      <c r="M137" s="8"/>
      <c r="N137" s="8"/>
      <c r="O137" s="8"/>
    </row>
    <row r="138" spans="2:15" ht="15.75" x14ac:dyDescent="0.25">
      <c r="B138" s="9"/>
      <c r="C138" s="8"/>
      <c r="D138" s="10"/>
      <c r="E138" s="11"/>
      <c r="F138" s="8"/>
      <c r="G138" s="8"/>
      <c r="H138" s="8"/>
      <c r="I138" s="8"/>
      <c r="J138" s="8"/>
      <c r="K138" s="8"/>
      <c r="L138" s="8"/>
      <c r="M138" s="8"/>
      <c r="N138" s="8"/>
      <c r="O138" s="8"/>
    </row>
    <row r="139" spans="2:15" ht="15.75" x14ac:dyDescent="0.25">
      <c r="B139" s="9"/>
      <c r="C139" s="8"/>
      <c r="D139" s="10"/>
      <c r="E139" s="11"/>
      <c r="F139" s="8"/>
      <c r="G139" s="8"/>
      <c r="H139" s="8"/>
      <c r="I139" s="8"/>
      <c r="J139" s="8"/>
      <c r="K139" s="8"/>
      <c r="L139" s="8"/>
      <c r="M139" s="8"/>
      <c r="N139" s="8"/>
      <c r="O139" s="8"/>
    </row>
    <row r="140" spans="2:15" ht="15.75" x14ac:dyDescent="0.25">
      <c r="B140" s="9"/>
      <c r="C140" s="8"/>
      <c r="D140" s="10"/>
      <c r="E140" s="11"/>
      <c r="F140" s="8"/>
      <c r="G140" s="8"/>
      <c r="H140" s="8"/>
      <c r="I140" s="8"/>
      <c r="J140" s="8"/>
      <c r="K140" s="8"/>
      <c r="L140" s="8"/>
      <c r="M140" s="8"/>
      <c r="N140" s="8"/>
      <c r="O140" s="8"/>
    </row>
    <row r="141" spans="2:15" ht="15.75" x14ac:dyDescent="0.25">
      <c r="B141" s="9"/>
      <c r="C141" s="8"/>
      <c r="D141" s="10"/>
      <c r="E141" s="11"/>
      <c r="F141" s="8"/>
      <c r="G141" s="8"/>
      <c r="H141" s="8"/>
      <c r="I141" s="8"/>
      <c r="J141" s="8"/>
      <c r="K141" s="8"/>
      <c r="L141" s="8"/>
      <c r="M141" s="8"/>
      <c r="N141" s="8"/>
      <c r="O141" s="8"/>
    </row>
    <row r="142" spans="2:15" ht="15.75" x14ac:dyDescent="0.25">
      <c r="B142" s="9"/>
      <c r="C142" s="8"/>
      <c r="D142" s="10"/>
      <c r="E142" s="11"/>
      <c r="F142" s="8"/>
      <c r="G142" s="8"/>
      <c r="H142" s="8"/>
      <c r="I142" s="8"/>
      <c r="J142" s="8"/>
      <c r="K142" s="8"/>
      <c r="L142" s="8"/>
      <c r="M142" s="8"/>
      <c r="N142" s="8"/>
      <c r="O142" s="8"/>
    </row>
    <row r="143" spans="2:15" ht="15.75" x14ac:dyDescent="0.25">
      <c r="B143" s="9"/>
      <c r="C143" s="8"/>
      <c r="D143" s="10"/>
      <c r="E143" s="11"/>
      <c r="F143" s="8"/>
      <c r="G143" s="8"/>
      <c r="H143" s="8"/>
      <c r="I143" s="8"/>
      <c r="J143" s="8"/>
      <c r="K143" s="8"/>
      <c r="L143" s="8"/>
      <c r="M143" s="8"/>
      <c r="N143" s="8"/>
      <c r="O143" s="8"/>
    </row>
    <row r="144" spans="2:15" ht="15.75" x14ac:dyDescent="0.25">
      <c r="B144" s="9"/>
      <c r="C144" s="8"/>
      <c r="D144" s="10"/>
      <c r="E144" s="11"/>
      <c r="F144" s="8"/>
      <c r="G144" s="8"/>
      <c r="H144" s="8"/>
      <c r="I144" s="8"/>
      <c r="J144" s="8"/>
      <c r="K144" s="8"/>
      <c r="L144" s="8"/>
      <c r="M144" s="8"/>
      <c r="N144" s="8"/>
      <c r="O144" s="8"/>
    </row>
    <row r="145" spans="2:15" ht="15.75" x14ac:dyDescent="0.25">
      <c r="B145" s="9"/>
      <c r="C145" s="8"/>
      <c r="D145" s="10"/>
      <c r="E145" s="11"/>
      <c r="F145" s="8"/>
      <c r="G145" s="8"/>
      <c r="H145" s="8"/>
      <c r="I145" s="8"/>
      <c r="J145" s="8"/>
      <c r="K145" s="8"/>
      <c r="L145" s="8"/>
      <c r="M145" s="8"/>
      <c r="N145" s="8"/>
      <c r="O145" s="8"/>
    </row>
    <row r="146" spans="2:15" ht="15.75" x14ac:dyDescent="0.25">
      <c r="B146" s="9"/>
      <c r="C146" s="8"/>
      <c r="D146" s="10"/>
      <c r="E146" s="11"/>
      <c r="F146" s="8"/>
      <c r="G146" s="8"/>
      <c r="H146" s="8"/>
      <c r="I146" s="8"/>
      <c r="J146" s="8"/>
      <c r="K146" s="8"/>
      <c r="L146" s="8"/>
      <c r="M146" s="8"/>
      <c r="N146" s="8"/>
      <c r="O146" s="8"/>
    </row>
    <row r="147" spans="2:15" ht="15.75" x14ac:dyDescent="0.25">
      <c r="B147" s="9"/>
      <c r="C147" s="8"/>
      <c r="D147" s="10"/>
      <c r="E147" s="11"/>
      <c r="F147" s="8"/>
      <c r="G147" s="8"/>
      <c r="H147" s="8"/>
      <c r="I147" s="8"/>
      <c r="J147" s="8"/>
      <c r="K147" s="8"/>
      <c r="L147" s="8"/>
      <c r="M147" s="8"/>
      <c r="N147" s="8"/>
      <c r="O147" s="8"/>
    </row>
    <row r="148" spans="2:15" ht="15.75" x14ac:dyDescent="0.25">
      <c r="B148" s="9"/>
      <c r="C148" s="8"/>
      <c r="D148" s="10"/>
      <c r="E148" s="11"/>
      <c r="F148" s="8"/>
      <c r="G148" s="8"/>
      <c r="H148" s="8"/>
      <c r="I148" s="8"/>
      <c r="J148" s="8"/>
      <c r="K148" s="8"/>
      <c r="L148" s="8"/>
      <c r="M148" s="8"/>
      <c r="N148" s="8"/>
      <c r="O148" s="8"/>
    </row>
    <row r="149" spans="2:15" ht="15.75" x14ac:dyDescent="0.25">
      <c r="B149" s="9"/>
      <c r="C149" s="8"/>
      <c r="D149" s="10"/>
      <c r="E149" s="11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spans="2:15" ht="15.75" x14ac:dyDescent="0.25">
      <c r="B150" s="9"/>
      <c r="C150" s="8"/>
      <c r="D150" s="10"/>
      <c r="E150" s="11"/>
      <c r="F150" s="8"/>
      <c r="G150" s="8"/>
      <c r="H150" s="8"/>
      <c r="I150" s="8"/>
      <c r="J150" s="8"/>
      <c r="K150" s="8"/>
      <c r="L150" s="8"/>
      <c r="M150" s="8"/>
      <c r="N150" s="8"/>
      <c r="O150" s="8"/>
    </row>
    <row r="151" spans="2:15" ht="15.75" x14ac:dyDescent="0.25">
      <c r="B151" s="9"/>
      <c r="C151" s="8"/>
      <c r="D151" s="10"/>
      <c r="E151" s="11"/>
      <c r="F151" s="8"/>
      <c r="G151" s="8"/>
      <c r="H151" s="8"/>
      <c r="I151" s="8"/>
      <c r="J151" s="8"/>
      <c r="K151" s="8"/>
      <c r="L151" s="8"/>
      <c r="M151" s="8"/>
      <c r="N151" s="8"/>
      <c r="O151" s="8"/>
    </row>
    <row r="152" spans="2:15" ht="15.75" x14ac:dyDescent="0.25">
      <c r="B152" s="9"/>
      <c r="C152" s="8"/>
      <c r="D152" s="10"/>
      <c r="E152" s="11"/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spans="2:15" ht="15.75" x14ac:dyDescent="0.25">
      <c r="B153" s="9"/>
      <c r="C153" s="8"/>
      <c r="D153" s="10"/>
      <c r="E153" s="11"/>
      <c r="F153" s="8"/>
      <c r="G153" s="8"/>
      <c r="H153" s="8"/>
      <c r="I153" s="8"/>
      <c r="J153" s="8"/>
      <c r="K153" s="8"/>
      <c r="L153" s="8"/>
      <c r="M153" s="8"/>
      <c r="N153" s="8"/>
      <c r="O153" s="8"/>
    </row>
    <row r="154" spans="2:15" ht="15.75" x14ac:dyDescent="0.25">
      <c r="B154" s="9"/>
      <c r="C154" s="8"/>
      <c r="D154" s="10"/>
      <c r="E154" s="11"/>
      <c r="F154" s="8"/>
      <c r="G154" s="8"/>
      <c r="H154" s="8"/>
      <c r="I154" s="8"/>
      <c r="J154" s="8"/>
      <c r="K154" s="8"/>
      <c r="L154" s="8"/>
      <c r="M154" s="8"/>
      <c r="N154" s="8"/>
      <c r="O154" s="8"/>
    </row>
    <row r="155" spans="2:15" ht="15.75" x14ac:dyDescent="0.25">
      <c r="B155" s="9"/>
      <c r="C155" s="8"/>
      <c r="D155" s="10"/>
      <c r="E155" s="11"/>
      <c r="F155" s="8"/>
      <c r="G155" s="8"/>
      <c r="H155" s="8"/>
      <c r="I155" s="8"/>
      <c r="J155" s="8"/>
      <c r="K155" s="8"/>
      <c r="L155" s="8"/>
      <c r="M155" s="8"/>
      <c r="N155" s="8"/>
      <c r="O155" s="8"/>
    </row>
    <row r="156" spans="2:15" ht="15.75" x14ac:dyDescent="0.25">
      <c r="B156" s="9"/>
      <c r="C156" s="8"/>
      <c r="D156" s="10"/>
      <c r="E156" s="11"/>
      <c r="F156" s="8"/>
      <c r="G156" s="8"/>
      <c r="H156" s="8"/>
      <c r="I156" s="8"/>
      <c r="J156" s="8"/>
      <c r="K156" s="8"/>
      <c r="L156" s="8"/>
      <c r="M156" s="8"/>
      <c r="N156" s="8"/>
      <c r="O156" s="8"/>
    </row>
    <row r="157" spans="2:15" ht="15.75" x14ac:dyDescent="0.25">
      <c r="B157" s="9"/>
      <c r="C157" s="8"/>
      <c r="D157" s="10"/>
      <c r="E157" s="11"/>
      <c r="F157" s="8"/>
      <c r="G157" s="8"/>
      <c r="H157" s="8"/>
      <c r="I157" s="8"/>
      <c r="J157" s="8"/>
      <c r="K157" s="8"/>
      <c r="L157" s="8"/>
      <c r="M157" s="8"/>
      <c r="N157" s="8"/>
      <c r="O157" s="8"/>
    </row>
    <row r="158" spans="2:15" ht="15.75" x14ac:dyDescent="0.25">
      <c r="B158" s="9"/>
      <c r="C158" s="8"/>
      <c r="D158" s="10"/>
      <c r="E158" s="11"/>
      <c r="F158" s="8"/>
      <c r="G158" s="8"/>
      <c r="H158" s="8"/>
      <c r="I158" s="8"/>
      <c r="J158" s="8"/>
      <c r="K158" s="8"/>
      <c r="L158" s="8"/>
      <c r="M158" s="8"/>
      <c r="N158" s="8"/>
      <c r="O158" s="8"/>
    </row>
    <row r="159" spans="2:15" ht="15.75" x14ac:dyDescent="0.25">
      <c r="B159" s="9"/>
      <c r="C159" s="8"/>
      <c r="D159" s="10"/>
      <c r="E159" s="11"/>
      <c r="F159" s="8"/>
      <c r="G159" s="8"/>
      <c r="H159" s="8"/>
      <c r="I159" s="8"/>
      <c r="J159" s="8"/>
      <c r="K159" s="8"/>
      <c r="L159" s="8"/>
      <c r="M159" s="8"/>
      <c r="N159" s="8"/>
      <c r="O159" s="8"/>
    </row>
    <row r="160" spans="2:15" ht="15.75" x14ac:dyDescent="0.25">
      <c r="B160" s="9"/>
      <c r="C160" s="8"/>
      <c r="D160" s="10"/>
      <c r="E160" s="11"/>
      <c r="F160" s="8"/>
      <c r="G160" s="8"/>
      <c r="H160" s="8"/>
      <c r="I160" s="8"/>
      <c r="J160" s="8"/>
      <c r="K160" s="8"/>
      <c r="L160" s="8"/>
      <c r="M160" s="8"/>
      <c r="N160" s="8"/>
      <c r="O160" s="8"/>
    </row>
    <row r="161" spans="2:15" ht="15.75" x14ac:dyDescent="0.25">
      <c r="B161" s="9"/>
      <c r="C161" s="8"/>
      <c r="D161" s="10"/>
      <c r="E161" s="11"/>
      <c r="F161" s="8"/>
      <c r="G161" s="8"/>
      <c r="H161" s="8"/>
      <c r="I161" s="8"/>
      <c r="J161" s="8"/>
      <c r="K161" s="8"/>
      <c r="L161" s="8"/>
      <c r="M161" s="8"/>
      <c r="N161" s="8"/>
      <c r="O161" s="8"/>
    </row>
    <row r="162" spans="2:15" ht="15.75" x14ac:dyDescent="0.25">
      <c r="B162" s="9"/>
      <c r="C162" s="8"/>
      <c r="D162" s="10"/>
      <c r="E162" s="11"/>
      <c r="F162" s="8"/>
      <c r="G162" s="8"/>
      <c r="H162" s="8"/>
      <c r="I162" s="8"/>
      <c r="J162" s="8"/>
      <c r="K162" s="8"/>
      <c r="L162" s="8"/>
      <c r="M162" s="8"/>
      <c r="N162" s="8"/>
      <c r="O162" s="8"/>
    </row>
    <row r="163" spans="2:15" ht="15.75" x14ac:dyDescent="0.25">
      <c r="B163" s="9"/>
      <c r="C163" s="8"/>
      <c r="D163" s="10"/>
      <c r="E163" s="11"/>
      <c r="F163" s="8"/>
      <c r="G163" s="8"/>
      <c r="H163" s="8"/>
      <c r="I163" s="8"/>
      <c r="J163" s="8"/>
      <c r="K163" s="8"/>
      <c r="L163" s="8"/>
      <c r="M163" s="8"/>
      <c r="N163" s="8"/>
      <c r="O163" s="8"/>
    </row>
    <row r="164" spans="2:15" ht="15.75" x14ac:dyDescent="0.25">
      <c r="B164" s="9"/>
      <c r="C164" s="8"/>
      <c r="D164" s="10"/>
      <c r="E164" s="11"/>
      <c r="F164" s="8"/>
      <c r="G164" s="8"/>
      <c r="H164" s="8"/>
      <c r="I164" s="8"/>
      <c r="J164" s="8"/>
      <c r="K164" s="8"/>
      <c r="L164" s="8"/>
      <c r="M164" s="8"/>
      <c r="N164" s="8"/>
      <c r="O164" s="8"/>
    </row>
    <row r="165" spans="2:15" ht="15.75" x14ac:dyDescent="0.25">
      <c r="B165" s="9"/>
      <c r="C165" s="8"/>
      <c r="D165" s="10"/>
      <c r="E165" s="11"/>
      <c r="F165" s="8"/>
      <c r="G165" s="8"/>
      <c r="H165" s="8"/>
      <c r="I165" s="8"/>
      <c r="J165" s="8"/>
      <c r="K165" s="8"/>
      <c r="L165" s="8"/>
      <c r="M165" s="8"/>
      <c r="N165" s="8"/>
      <c r="O165" s="8"/>
    </row>
    <row r="166" spans="2:15" ht="15.75" x14ac:dyDescent="0.25">
      <c r="B166" s="9"/>
      <c r="C166" s="8"/>
      <c r="D166" s="10"/>
      <c r="E166" s="11"/>
      <c r="F166" s="8"/>
      <c r="G166" s="8"/>
      <c r="H166" s="8"/>
      <c r="I166" s="8"/>
      <c r="J166" s="8"/>
      <c r="K166" s="8"/>
      <c r="L166" s="8"/>
      <c r="M166" s="8"/>
      <c r="N166" s="8"/>
      <c r="O166" s="8"/>
    </row>
    <row r="167" spans="2:15" ht="15.75" x14ac:dyDescent="0.25">
      <c r="B167" s="9"/>
      <c r="C167" s="8"/>
      <c r="D167" s="10"/>
      <c r="E167" s="11"/>
      <c r="F167" s="8"/>
      <c r="G167" s="8"/>
      <c r="H167" s="8"/>
      <c r="I167" s="8"/>
      <c r="J167" s="8"/>
      <c r="K167" s="8"/>
      <c r="L167" s="8"/>
      <c r="M167" s="8"/>
      <c r="N167" s="8"/>
      <c r="O167" s="8"/>
    </row>
    <row r="168" spans="2:15" ht="15.75" x14ac:dyDescent="0.25">
      <c r="B168" s="9"/>
      <c r="C168" s="8"/>
      <c r="D168" s="10"/>
      <c r="E168" s="11"/>
      <c r="F168" s="8"/>
      <c r="G168" s="8"/>
      <c r="H168" s="8"/>
      <c r="I168" s="8"/>
      <c r="J168" s="8"/>
      <c r="K168" s="8"/>
      <c r="L168" s="8"/>
      <c r="M168" s="8"/>
      <c r="N168" s="8"/>
      <c r="O168" s="8"/>
    </row>
    <row r="169" spans="2:15" ht="15.75" x14ac:dyDescent="0.25">
      <c r="B169" s="9"/>
      <c r="C169" s="8"/>
      <c r="D169" s="10"/>
      <c r="E169" s="11"/>
      <c r="F169" s="8"/>
      <c r="G169" s="8"/>
      <c r="H169" s="8"/>
      <c r="I169" s="8"/>
      <c r="J169" s="8"/>
      <c r="K169" s="8"/>
      <c r="L169" s="8"/>
      <c r="M169" s="8"/>
      <c r="N169" s="8"/>
      <c r="O169" s="8"/>
    </row>
    <row r="170" spans="2:15" ht="15.75" x14ac:dyDescent="0.25">
      <c r="B170" s="9"/>
      <c r="C170" s="8"/>
      <c r="D170" s="10"/>
      <c r="E170" s="11"/>
      <c r="F170" s="8"/>
      <c r="G170" s="8"/>
      <c r="H170" s="8"/>
      <c r="I170" s="8"/>
      <c r="J170" s="8"/>
      <c r="K170" s="8"/>
      <c r="L170" s="8"/>
      <c r="M170" s="8"/>
      <c r="N170" s="8"/>
      <c r="O170" s="8"/>
    </row>
    <row r="171" spans="2:15" ht="15.75" x14ac:dyDescent="0.25">
      <c r="B171" s="9"/>
      <c r="C171" s="8"/>
      <c r="D171" s="10"/>
      <c r="E171" s="11"/>
      <c r="F171" s="8"/>
      <c r="G171" s="8"/>
      <c r="H171" s="8"/>
      <c r="I171" s="8"/>
      <c r="J171" s="8"/>
      <c r="K171" s="8"/>
      <c r="L171" s="8"/>
      <c r="M171" s="8"/>
      <c r="N171" s="8"/>
      <c r="O171" s="8"/>
    </row>
    <row r="172" spans="2:15" ht="15.75" x14ac:dyDescent="0.25">
      <c r="B172" s="9"/>
      <c r="C172" s="8"/>
      <c r="D172" s="10"/>
      <c r="E172" s="11"/>
      <c r="F172" s="8"/>
      <c r="G172" s="8"/>
      <c r="H172" s="8"/>
      <c r="I172" s="8"/>
      <c r="J172" s="8"/>
      <c r="K172" s="8"/>
      <c r="L172" s="8"/>
      <c r="M172" s="8"/>
      <c r="N172" s="8"/>
      <c r="O172" s="8"/>
    </row>
    <row r="173" spans="2:15" ht="15.75" x14ac:dyDescent="0.25">
      <c r="B173" s="9"/>
      <c r="C173" s="8"/>
      <c r="D173" s="10"/>
      <c r="E173" s="11"/>
      <c r="F173" s="8"/>
      <c r="G173" s="8"/>
      <c r="H173" s="8"/>
      <c r="I173" s="8"/>
      <c r="J173" s="8"/>
      <c r="K173" s="8"/>
      <c r="L173" s="8"/>
      <c r="M173" s="8"/>
      <c r="N173" s="8"/>
      <c r="O173" s="8"/>
    </row>
    <row r="174" spans="2:15" ht="15.75" x14ac:dyDescent="0.25">
      <c r="B174" s="9"/>
      <c r="C174" s="8"/>
      <c r="D174" s="10"/>
      <c r="E174" s="11"/>
      <c r="F174" s="8"/>
      <c r="G174" s="8"/>
      <c r="H174" s="8"/>
      <c r="I174" s="8"/>
      <c r="J174" s="8"/>
      <c r="K174" s="8"/>
      <c r="L174" s="8"/>
      <c r="M174" s="8"/>
      <c r="N174" s="8"/>
      <c r="O174" s="8"/>
    </row>
    <row r="175" spans="2:15" ht="15.75" x14ac:dyDescent="0.25">
      <c r="B175" s="9"/>
      <c r="C175" s="8"/>
      <c r="D175" s="10"/>
      <c r="E175" s="11"/>
      <c r="F175" s="8"/>
      <c r="G175" s="8"/>
      <c r="H175" s="8"/>
      <c r="I175" s="8"/>
      <c r="J175" s="8"/>
      <c r="K175" s="8"/>
      <c r="L175" s="8"/>
      <c r="M175" s="8"/>
      <c r="N175" s="8"/>
      <c r="O175" s="8"/>
    </row>
    <row r="176" spans="2:15" ht="15.75" x14ac:dyDescent="0.25">
      <c r="B176" s="9"/>
      <c r="C176" s="8"/>
      <c r="D176" s="10"/>
      <c r="E176" s="11"/>
      <c r="F176" s="8"/>
      <c r="G176" s="8"/>
      <c r="H176" s="8"/>
      <c r="I176" s="8"/>
      <c r="J176" s="8"/>
      <c r="K176" s="8"/>
      <c r="L176" s="8"/>
      <c r="M176" s="8"/>
      <c r="N176" s="8"/>
      <c r="O176" s="8"/>
    </row>
    <row r="177" spans="2:15" ht="15.75" x14ac:dyDescent="0.25">
      <c r="B177" s="9"/>
      <c r="C177" s="8"/>
      <c r="D177" s="10"/>
      <c r="E177" s="11"/>
      <c r="F177" s="8"/>
      <c r="G177" s="8"/>
      <c r="H177" s="8"/>
      <c r="I177" s="8"/>
      <c r="J177" s="8"/>
      <c r="K177" s="8"/>
      <c r="L177" s="8"/>
      <c r="M177" s="8"/>
      <c r="N177" s="8"/>
      <c r="O177" s="8"/>
    </row>
    <row r="178" spans="2:15" ht="15.75" x14ac:dyDescent="0.25">
      <c r="B178" s="9"/>
      <c r="C178" s="8"/>
      <c r="D178" s="10"/>
      <c r="E178" s="11"/>
      <c r="F178" s="8"/>
      <c r="G178" s="8"/>
      <c r="H178" s="8"/>
      <c r="I178" s="8"/>
      <c r="J178" s="8"/>
      <c r="K178" s="8"/>
      <c r="L178" s="8"/>
      <c r="M178" s="8"/>
      <c r="N178" s="8"/>
      <c r="O178" s="8"/>
    </row>
    <row r="179" spans="2:15" ht="15.75" x14ac:dyDescent="0.25">
      <c r="B179" s="9"/>
      <c r="C179" s="8"/>
      <c r="D179" s="10"/>
      <c r="E179" s="11"/>
      <c r="F179" s="8"/>
      <c r="G179" s="8"/>
      <c r="H179" s="8"/>
      <c r="I179" s="8"/>
      <c r="J179" s="8"/>
      <c r="K179" s="8"/>
      <c r="L179" s="8"/>
      <c r="M179" s="8"/>
      <c r="N179" s="8"/>
      <c r="O179" s="8"/>
    </row>
    <row r="180" spans="2:15" ht="15.75" x14ac:dyDescent="0.25">
      <c r="B180" s="9"/>
      <c r="C180" s="8"/>
      <c r="D180" s="10"/>
      <c r="E180" s="11"/>
      <c r="F180" s="8"/>
      <c r="G180" s="8"/>
      <c r="H180" s="8"/>
      <c r="I180" s="8"/>
      <c r="J180" s="8"/>
      <c r="K180" s="8"/>
      <c r="L180" s="8"/>
      <c r="M180" s="8"/>
      <c r="N180" s="8"/>
      <c r="O180" s="8"/>
    </row>
    <row r="181" spans="2:15" ht="15.75" x14ac:dyDescent="0.25">
      <c r="B181" s="9"/>
      <c r="C181" s="8"/>
      <c r="D181" s="10"/>
      <c r="E181" s="11"/>
      <c r="F181" s="8"/>
      <c r="G181" s="8"/>
      <c r="H181" s="8"/>
      <c r="I181" s="8"/>
      <c r="J181" s="8"/>
      <c r="K181" s="8"/>
      <c r="L181" s="8"/>
      <c r="M181" s="8"/>
      <c r="N181" s="8"/>
      <c r="O181" s="8"/>
    </row>
    <row r="182" spans="2:15" ht="15.75" x14ac:dyDescent="0.25">
      <c r="B182" s="9"/>
      <c r="C182" s="8"/>
      <c r="D182" s="10"/>
      <c r="E182" s="11"/>
      <c r="F182" s="8"/>
      <c r="G182" s="8"/>
      <c r="H182" s="8"/>
      <c r="I182" s="8"/>
      <c r="J182" s="8"/>
      <c r="K182" s="8"/>
      <c r="L182" s="8"/>
      <c r="M182" s="8"/>
      <c r="N182" s="8"/>
      <c r="O182" s="8"/>
    </row>
    <row r="183" spans="2:15" ht="15.75" x14ac:dyDescent="0.25">
      <c r="B183" s="9"/>
      <c r="C183" s="8"/>
      <c r="D183" s="10"/>
      <c r="E183" s="11"/>
      <c r="F183" s="8"/>
      <c r="G183" s="8"/>
      <c r="H183" s="8"/>
      <c r="I183" s="8"/>
      <c r="J183" s="8"/>
      <c r="K183" s="8"/>
      <c r="L183" s="8"/>
      <c r="M183" s="8"/>
      <c r="N183" s="8"/>
      <c r="O183" s="8"/>
    </row>
    <row r="184" spans="2:15" ht="15.75" x14ac:dyDescent="0.25">
      <c r="B184" s="9"/>
      <c r="C184" s="8"/>
      <c r="D184" s="10"/>
      <c r="E184" s="11"/>
      <c r="F184" s="8"/>
      <c r="G184" s="8"/>
      <c r="H184" s="8"/>
      <c r="I184" s="8"/>
      <c r="J184" s="8"/>
      <c r="K184" s="8"/>
      <c r="L184" s="8"/>
      <c r="M184" s="8"/>
      <c r="N184" s="8"/>
      <c r="O184" s="8"/>
    </row>
    <row r="185" spans="2:15" ht="15.75" x14ac:dyDescent="0.25">
      <c r="B185" s="9"/>
      <c r="C185" s="8"/>
      <c r="D185" s="10"/>
      <c r="E185" s="11"/>
      <c r="F185" s="8"/>
      <c r="G185" s="8"/>
      <c r="H185" s="8"/>
      <c r="I185" s="8"/>
      <c r="J185" s="8"/>
      <c r="K185" s="8"/>
      <c r="L185" s="8"/>
      <c r="M185" s="8"/>
      <c r="N185" s="8"/>
      <c r="O185" s="8"/>
    </row>
    <row r="186" spans="2:15" ht="15.75" x14ac:dyDescent="0.25">
      <c r="B186" s="9"/>
      <c r="C186" s="8"/>
      <c r="D186" s="10"/>
      <c r="E186" s="11"/>
      <c r="F186" s="8"/>
      <c r="G186" s="8"/>
      <c r="H186" s="8"/>
      <c r="I186" s="8"/>
      <c r="J186" s="8"/>
      <c r="K186" s="8"/>
      <c r="L186" s="8"/>
      <c r="M186" s="8"/>
      <c r="N186" s="8"/>
      <c r="O186" s="8"/>
    </row>
    <row r="187" spans="2:15" ht="15.75" x14ac:dyDescent="0.25">
      <c r="B187" s="9"/>
      <c r="C187" s="8"/>
      <c r="D187" s="10"/>
      <c r="E187" s="11"/>
      <c r="F187" s="8"/>
      <c r="G187" s="8"/>
      <c r="H187" s="8"/>
      <c r="I187" s="8"/>
      <c r="J187" s="8"/>
      <c r="K187" s="8"/>
      <c r="L187" s="8"/>
      <c r="M187" s="8"/>
      <c r="N187" s="8"/>
      <c r="O187" s="8"/>
    </row>
    <row r="188" spans="2:15" ht="15.75" x14ac:dyDescent="0.25">
      <c r="B188" s="9"/>
      <c r="C188" s="8"/>
      <c r="D188" s="10"/>
      <c r="E188" s="11"/>
      <c r="F188" s="8"/>
      <c r="G188" s="8"/>
      <c r="H188" s="8"/>
      <c r="I188" s="8"/>
      <c r="J188" s="8"/>
      <c r="K188" s="8"/>
      <c r="L188" s="8"/>
      <c r="M188" s="8"/>
      <c r="N188" s="8"/>
      <c r="O188" s="8"/>
    </row>
    <row r="189" spans="2:15" ht="15.75" x14ac:dyDescent="0.25">
      <c r="B189" s="9"/>
      <c r="C189" s="8"/>
      <c r="D189" s="10"/>
      <c r="E189" s="11"/>
      <c r="F189" s="8"/>
      <c r="G189" s="8"/>
      <c r="H189" s="8"/>
      <c r="I189" s="8"/>
      <c r="J189" s="8"/>
      <c r="K189" s="8"/>
      <c r="L189" s="8"/>
      <c r="M189" s="8"/>
      <c r="N189" s="8"/>
      <c r="O189" s="8"/>
    </row>
    <row r="190" spans="2:15" ht="15.75" x14ac:dyDescent="0.25">
      <c r="B190" s="9"/>
      <c r="C190" s="8"/>
      <c r="D190" s="10"/>
      <c r="E190" s="11"/>
      <c r="F190" s="8"/>
      <c r="G190" s="8"/>
      <c r="H190" s="8"/>
      <c r="I190" s="8"/>
      <c r="J190" s="8"/>
      <c r="K190" s="8"/>
      <c r="L190" s="8"/>
      <c r="M190" s="8"/>
      <c r="N190" s="8"/>
      <c r="O190" s="8"/>
    </row>
    <row r="191" spans="2:15" ht="15.75" x14ac:dyDescent="0.25">
      <c r="B191" s="9"/>
      <c r="C191" s="8"/>
      <c r="D191" s="10"/>
      <c r="E191" s="11"/>
      <c r="F191" s="8"/>
      <c r="G191" s="8"/>
      <c r="H191" s="8"/>
      <c r="I191" s="8"/>
      <c r="J191" s="8"/>
      <c r="K191" s="8"/>
      <c r="L191" s="8"/>
      <c r="M191" s="8"/>
      <c r="N191" s="8"/>
      <c r="O191" s="8"/>
    </row>
    <row r="192" spans="2:15" ht="15.75" x14ac:dyDescent="0.25">
      <c r="B192" s="9"/>
      <c r="C192" s="8"/>
      <c r="D192" s="10"/>
      <c r="E192" s="11"/>
      <c r="F192" s="8"/>
      <c r="G192" s="8"/>
      <c r="H192" s="8"/>
      <c r="I192" s="8"/>
      <c r="J192" s="8"/>
      <c r="K192" s="8"/>
      <c r="L192" s="8"/>
      <c r="M192" s="8"/>
      <c r="N192" s="8"/>
      <c r="O192" s="8"/>
    </row>
    <row r="193" spans="2:15" ht="15.75" x14ac:dyDescent="0.25">
      <c r="B193" s="9"/>
      <c r="C193" s="8"/>
      <c r="D193" s="10"/>
      <c r="E193" s="11"/>
      <c r="F193" s="8"/>
      <c r="G193" s="8"/>
      <c r="H193" s="8"/>
      <c r="I193" s="8"/>
      <c r="J193" s="8"/>
      <c r="K193" s="8"/>
      <c r="L193" s="8"/>
      <c r="M193" s="8"/>
      <c r="N193" s="8"/>
      <c r="O193" s="8"/>
    </row>
    <row r="194" spans="2:15" ht="15.75" x14ac:dyDescent="0.25">
      <c r="B194" s="9"/>
      <c r="C194" s="8"/>
      <c r="D194" s="10"/>
      <c r="E194" s="11"/>
      <c r="F194" s="8"/>
      <c r="G194" s="8"/>
      <c r="H194" s="8"/>
      <c r="I194" s="8"/>
      <c r="J194" s="8"/>
      <c r="K194" s="8"/>
      <c r="L194" s="8"/>
      <c r="M194" s="8"/>
      <c r="N194" s="8"/>
      <c r="O194" s="8"/>
    </row>
    <row r="195" spans="2:15" ht="15.75" x14ac:dyDescent="0.25">
      <c r="B195" s="9"/>
      <c r="C195" s="8"/>
      <c r="D195" s="10"/>
      <c r="E195" s="11"/>
      <c r="F195" s="8"/>
      <c r="G195" s="8"/>
      <c r="H195" s="8"/>
      <c r="I195" s="8"/>
      <c r="J195" s="8"/>
      <c r="K195" s="8"/>
      <c r="L195" s="8"/>
      <c r="M195" s="8"/>
      <c r="N195" s="8"/>
      <c r="O195" s="8"/>
    </row>
    <row r="196" spans="2:15" ht="15.75" x14ac:dyDescent="0.25">
      <c r="B196" s="9"/>
      <c r="C196" s="8"/>
      <c r="D196" s="10"/>
      <c r="E196" s="11"/>
      <c r="F196" s="8"/>
      <c r="G196" s="8"/>
      <c r="H196" s="8"/>
      <c r="I196" s="8"/>
      <c r="J196" s="8"/>
      <c r="K196" s="8"/>
      <c r="L196" s="8"/>
      <c r="M196" s="8"/>
      <c r="N196" s="8"/>
      <c r="O196" s="8"/>
    </row>
    <row r="197" spans="2:15" ht="15.75" x14ac:dyDescent="0.25">
      <c r="B197" s="9"/>
      <c r="C197" s="8"/>
      <c r="D197" s="10"/>
      <c r="E197" s="11"/>
      <c r="F197" s="8"/>
      <c r="G197" s="8"/>
      <c r="H197" s="8"/>
      <c r="I197" s="8"/>
      <c r="J197" s="8"/>
      <c r="K197" s="8"/>
      <c r="L197" s="8"/>
      <c r="M197" s="8"/>
      <c r="N197" s="8"/>
      <c r="O197" s="8"/>
    </row>
    <row r="198" spans="2:15" ht="15.75" x14ac:dyDescent="0.25">
      <c r="B198" s="9"/>
      <c r="C198" s="8"/>
      <c r="D198" s="10"/>
      <c r="E198" s="11"/>
      <c r="F198" s="8"/>
      <c r="G198" s="8"/>
      <c r="H198" s="8"/>
      <c r="I198" s="8"/>
      <c r="J198" s="8"/>
      <c r="K198" s="8"/>
      <c r="L198" s="8"/>
      <c r="M198" s="8"/>
      <c r="N198" s="8"/>
      <c r="O198" s="8"/>
    </row>
    <row r="199" spans="2:15" ht="15.75" x14ac:dyDescent="0.25">
      <c r="B199" s="9"/>
      <c r="C199" s="8"/>
      <c r="D199" s="10"/>
      <c r="E199" s="11"/>
      <c r="F199" s="8"/>
      <c r="G199" s="8"/>
      <c r="H199" s="8"/>
      <c r="I199" s="8"/>
      <c r="J199" s="8"/>
      <c r="K199" s="8"/>
      <c r="L199" s="8"/>
      <c r="M199" s="8"/>
      <c r="N199" s="8"/>
      <c r="O199" s="8"/>
    </row>
    <row r="200" spans="2:15" ht="15.75" x14ac:dyDescent="0.25">
      <c r="B200" s="9"/>
      <c r="C200" s="8"/>
      <c r="D200" s="10"/>
      <c r="E200" s="11"/>
      <c r="F200" s="8"/>
      <c r="G200" s="8"/>
      <c r="H200" s="8"/>
      <c r="I200" s="8"/>
      <c r="J200" s="8"/>
      <c r="K200" s="8"/>
      <c r="L200" s="8"/>
      <c r="M200" s="8"/>
      <c r="N200" s="8"/>
      <c r="O200" s="8"/>
    </row>
    <row r="201" spans="2:15" ht="15.75" x14ac:dyDescent="0.25">
      <c r="B201" s="9"/>
      <c r="C201" s="8"/>
      <c r="D201" s="10"/>
      <c r="E201" s="11"/>
      <c r="F201" s="8"/>
      <c r="G201" s="8"/>
      <c r="H201" s="8"/>
      <c r="I201" s="8"/>
      <c r="J201" s="8"/>
      <c r="K201" s="8"/>
      <c r="L201" s="8"/>
      <c r="M201" s="8"/>
      <c r="N201" s="8"/>
      <c r="O201" s="8"/>
    </row>
    <row r="202" spans="2:15" ht="15.75" x14ac:dyDescent="0.25">
      <c r="B202" s="9"/>
      <c r="C202" s="8"/>
      <c r="D202" s="10"/>
      <c r="E202" s="11"/>
      <c r="F202" s="8"/>
      <c r="G202" s="8"/>
      <c r="H202" s="8"/>
      <c r="I202" s="8"/>
      <c r="J202" s="8"/>
      <c r="K202" s="8"/>
      <c r="L202" s="8"/>
      <c r="M202" s="8"/>
      <c r="N202" s="8"/>
      <c r="O202" s="8"/>
    </row>
    <row r="203" spans="2:15" ht="15.75" x14ac:dyDescent="0.25">
      <c r="B203" s="9"/>
      <c r="C203" s="8"/>
      <c r="D203" s="10"/>
      <c r="E203" s="11"/>
      <c r="F203" s="8"/>
      <c r="G203" s="8"/>
      <c r="H203" s="8"/>
      <c r="I203" s="8"/>
      <c r="J203" s="8"/>
      <c r="K203" s="8"/>
      <c r="L203" s="8"/>
      <c r="M203" s="8"/>
      <c r="N203" s="8"/>
      <c r="O203" s="8"/>
    </row>
    <row r="204" spans="2:15" ht="15.75" x14ac:dyDescent="0.25">
      <c r="B204" s="9"/>
      <c r="C204" s="8"/>
      <c r="D204" s="10"/>
      <c r="E204" s="11"/>
      <c r="F204" s="8"/>
      <c r="G204" s="8"/>
      <c r="H204" s="8"/>
      <c r="I204" s="8"/>
      <c r="J204" s="8"/>
      <c r="K204" s="8"/>
      <c r="L204" s="8"/>
      <c r="M204" s="8"/>
      <c r="N204" s="8"/>
      <c r="O204" s="8"/>
    </row>
    <row r="205" spans="2:15" ht="15.75" x14ac:dyDescent="0.25">
      <c r="B205" s="9"/>
      <c r="C205" s="8"/>
      <c r="D205" s="10"/>
      <c r="E205" s="11"/>
      <c r="F205" s="8"/>
      <c r="G205" s="8"/>
      <c r="H205" s="8"/>
      <c r="I205" s="8"/>
      <c r="J205" s="8"/>
      <c r="K205" s="8"/>
      <c r="L205" s="8"/>
      <c r="M205" s="8"/>
      <c r="N205" s="8"/>
      <c r="O205" s="8"/>
    </row>
    <row r="206" spans="2:15" ht="15.75" x14ac:dyDescent="0.25">
      <c r="B206" s="9"/>
      <c r="C206" s="8"/>
      <c r="D206" s="10"/>
      <c r="E206" s="11"/>
      <c r="F206" s="8"/>
      <c r="G206" s="8"/>
      <c r="H206" s="8"/>
      <c r="I206" s="8"/>
      <c r="J206" s="8"/>
      <c r="K206" s="8"/>
      <c r="L206" s="8"/>
      <c r="M206" s="8"/>
      <c r="N206" s="8"/>
      <c r="O206" s="8"/>
    </row>
    <row r="207" spans="2:15" ht="15.75" x14ac:dyDescent="0.25">
      <c r="B207" s="9"/>
      <c r="C207" s="8"/>
      <c r="D207" s="10"/>
      <c r="E207" s="11"/>
      <c r="F207" s="8"/>
      <c r="G207" s="8"/>
      <c r="H207" s="8"/>
      <c r="I207" s="8"/>
      <c r="J207" s="8"/>
      <c r="K207" s="8"/>
      <c r="L207" s="8"/>
      <c r="M207" s="8"/>
      <c r="N207" s="8"/>
      <c r="O207" s="8"/>
    </row>
    <row r="208" spans="2:15" ht="15.75" x14ac:dyDescent="0.25">
      <c r="B208" s="9"/>
      <c r="C208" s="8"/>
      <c r="D208" s="10"/>
      <c r="E208" s="11"/>
      <c r="F208" s="8"/>
      <c r="G208" s="8"/>
      <c r="H208" s="8"/>
      <c r="I208" s="8"/>
      <c r="J208" s="8"/>
      <c r="K208" s="8"/>
      <c r="L208" s="8"/>
      <c r="M208" s="8"/>
      <c r="N208" s="8"/>
      <c r="O208" s="8"/>
    </row>
    <row r="209" spans="2:15" ht="15.75" x14ac:dyDescent="0.25">
      <c r="B209" s="9"/>
      <c r="C209" s="8"/>
      <c r="D209" s="10"/>
      <c r="E209" s="11"/>
      <c r="F209" s="8"/>
      <c r="G209" s="8"/>
      <c r="H209" s="8"/>
      <c r="I209" s="8"/>
      <c r="J209" s="8"/>
      <c r="K209" s="8"/>
      <c r="L209" s="8"/>
      <c r="M209" s="8"/>
      <c r="N209" s="8"/>
      <c r="O209" s="8"/>
    </row>
    <row r="210" spans="2:15" ht="15.75" x14ac:dyDescent="0.25">
      <c r="B210" s="9"/>
      <c r="C210" s="8"/>
      <c r="D210" s="10"/>
      <c r="E210" s="11"/>
      <c r="F210" s="8"/>
      <c r="G210" s="8"/>
      <c r="H210" s="8"/>
      <c r="I210" s="8"/>
      <c r="J210" s="8"/>
      <c r="K210" s="8"/>
      <c r="L210" s="8"/>
      <c r="M210" s="8"/>
      <c r="N210" s="8"/>
      <c r="O210" s="8"/>
    </row>
    <row r="211" spans="2:15" ht="15.75" x14ac:dyDescent="0.25">
      <c r="B211" s="9"/>
      <c r="C211" s="8"/>
      <c r="D211" s="10"/>
      <c r="E211" s="11"/>
      <c r="F211" s="8"/>
      <c r="G211" s="8"/>
      <c r="H211" s="8"/>
      <c r="I211" s="8"/>
      <c r="J211" s="8"/>
      <c r="K211" s="8"/>
      <c r="L211" s="8"/>
      <c r="M211" s="8"/>
      <c r="N211" s="8"/>
      <c r="O211" s="8"/>
    </row>
    <row r="212" spans="2:15" ht="15.75" x14ac:dyDescent="0.25">
      <c r="B212" s="9"/>
      <c r="C212" s="8"/>
      <c r="D212" s="10"/>
      <c r="E212" s="11"/>
      <c r="F212" s="8"/>
      <c r="G212" s="8"/>
      <c r="H212" s="8"/>
      <c r="I212" s="8"/>
      <c r="J212" s="8"/>
      <c r="K212" s="8"/>
      <c r="L212" s="8"/>
      <c r="M212" s="8"/>
      <c r="N212" s="8"/>
      <c r="O212" s="8"/>
    </row>
    <row r="213" spans="2:15" ht="15.75" x14ac:dyDescent="0.25">
      <c r="B213" s="9"/>
      <c r="C213" s="8"/>
      <c r="D213" s="10"/>
      <c r="E213" s="11"/>
      <c r="F213" s="8"/>
      <c r="G213" s="8"/>
      <c r="H213" s="8"/>
      <c r="I213" s="8"/>
      <c r="J213" s="8"/>
      <c r="K213" s="8"/>
      <c r="L213" s="8"/>
      <c r="M213" s="8"/>
      <c r="N213" s="8"/>
      <c r="O213" s="8"/>
    </row>
    <row r="214" spans="2:15" ht="15.75" x14ac:dyDescent="0.25">
      <c r="B214" s="9"/>
      <c r="C214" s="8"/>
      <c r="D214" s="10"/>
      <c r="E214" s="11"/>
      <c r="F214" s="8"/>
      <c r="G214" s="8"/>
      <c r="H214" s="8"/>
      <c r="I214" s="8"/>
      <c r="J214" s="8"/>
      <c r="K214" s="8"/>
      <c r="L214" s="8"/>
      <c r="M214" s="8"/>
      <c r="N214" s="8"/>
      <c r="O214" s="8"/>
    </row>
    <row r="396" spans="7:7" x14ac:dyDescent="0.2">
      <c r="G396" s="81"/>
    </row>
    <row r="481" spans="1:4" s="5" customFormat="1" ht="18.75" x14ac:dyDescent="0.3">
      <c r="A481" s="1"/>
      <c r="B481" s="2"/>
      <c r="C481" s="3"/>
      <c r="D481" s="82"/>
    </row>
    <row r="482" spans="1:4" s="5" customFormat="1" ht="18.75" x14ac:dyDescent="0.3">
      <c r="A482" s="1"/>
      <c r="B482" s="2"/>
      <c r="C482" s="3"/>
      <c r="D482" s="82"/>
    </row>
    <row r="485" spans="1:4" s="5" customFormat="1" x14ac:dyDescent="0.2">
      <c r="A485" s="1"/>
      <c r="B485" s="2"/>
      <c r="C485" s="3"/>
      <c r="D485" s="83"/>
    </row>
  </sheetData>
  <pageMargins left="0.15748031496062992" right="0.15748031496062992" top="0.15748031496062992" bottom="0.23622047244094491" header="0.15748031496062992" footer="0.19685039370078741"/>
  <pageSetup paperSize="9" scale="84" fitToHeight="2" orientation="portrait" r:id="rId1"/>
  <rowBreaks count="2" manualBreakCount="2">
    <brk id="37" max="16383" man="1"/>
    <brk id="8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516A928-A0CD-4449-AC19-7C47A2587850}"/>
</file>

<file path=customXml/itemProps2.xml><?xml version="1.0" encoding="utf-8"?>
<ds:datastoreItem xmlns:ds="http://schemas.openxmlformats.org/officeDocument/2006/customXml" ds:itemID="{C20697E0-8A79-40B4-BF71-EDA3307D3B9B}"/>
</file>

<file path=customXml/itemProps3.xml><?xml version="1.0" encoding="utf-8"?>
<ds:datastoreItem xmlns:ds="http://schemas.openxmlformats.org/officeDocument/2006/customXml" ds:itemID="{CF56E409-ADC5-4A2A-8EE2-9A008075B9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01.07.2017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Цивилева Полина Евгеньевна</dc:creator>
  <cp:lastModifiedBy>Богданов Филипп Владимирович</cp:lastModifiedBy>
  <cp:lastPrinted>2017-07-17T08:29:05Z</cp:lastPrinted>
  <dcterms:created xsi:type="dcterms:W3CDTF">2017-07-12T10:57:43Z</dcterms:created>
  <dcterms:modified xsi:type="dcterms:W3CDTF">2017-07-17T08:29:15Z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