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на 01.01.2018" sheetId="1" r:id="rId1"/>
  </sheets>
  <externalReferences>
    <externalReference r:id="rId2"/>
  </externalReferences>
  <definedNames>
    <definedName name="Z_3A62FDFE_B33F_4285_AF26_B946B57D89E5_.wvu.Rows" localSheetId="0" hidden="1">'на 01.01.2018'!$29:$29,'на 01.01.2018'!$38:$38,'на 01.01.2018'!$76:$77,'на 01.01.2018'!$93:$96,'на 01.01.2018'!$113:$113,'на 01.01.2018'!$117:$117,'на 01.01.2018'!$122:$122</definedName>
    <definedName name="Z_5F4BDBB1_E645_4516_8FC8_7D1E2AFE448F_.wvu.Rows" localSheetId="0" hidden="1">'на 01.01.2018'!$29:$29,'на 01.01.2018'!$38:$38,'на 01.01.2018'!$61:$61,'на 01.01.2018'!$76:$77,'на 01.01.2018'!$93:$96,'на 01.01.2018'!$113:$113,'на 01.01.2018'!$117:$117</definedName>
    <definedName name="Z_791A6B44_A126_477F_8F66_87C81269CCAF_.wvu.Rows" localSheetId="0" hidden="1">'на 01.01.2018'!#REF!,'на 01.01.2018'!$111:$112,'на 01.01.2018'!$118:$118</definedName>
    <definedName name="Z_941B9BCB_D95B_4828_B060_DECC595C9511_.wvu.Rows" localSheetId="0" hidden="1">'на 01.01.2018'!$29:$29,'на 01.01.2018'!$32:$32,'на 01.01.2018'!$38:$38,'на 01.01.2018'!$46:$46,'на 01.01.2018'!$61:$61,'на 01.01.2018'!$65:$65,'на 01.01.2018'!$76:$77,'на 01.01.2018'!$93:$96,'на 01.01.2018'!$110:$118,'на 01.01.2018'!$122:$122</definedName>
    <definedName name="Z_AD8B40E3_4B89_443C_9ACF_B6D22B3A77E7_.wvu.Rows" localSheetId="0" hidden="1">'на 01.01.2018'!$29:$29,'на 01.01.2018'!$32:$32,'на 01.01.2018'!$38:$38,'на 01.01.2018'!$46:$46,'на 01.01.2018'!$61:$61,'на 01.01.2018'!$65:$65,'на 01.01.2018'!$76:$77,'на 01.01.2018'!$93:$96,'на 01.01.2018'!$110:$118,'на 01.01.2018'!$122:$122</definedName>
    <definedName name="Z_AFEF4DE1_67D6_48C6_A8C8_B9E9198BBD0E_.wvu.Rows" localSheetId="0" hidden="1">'на 01.01.2018'!#REF!,'на 01.01.2018'!$118:$118</definedName>
    <definedName name="Z_CAE69FAB_AFBE_4188_8F32_69E048226F14_.wvu.Rows" localSheetId="0" hidden="1">'на 01.01.2018'!$29:$29,'на 01.01.2018'!$32:$32,'на 01.01.2018'!$38:$38,'на 01.01.2018'!$46:$46,'на 01.01.2018'!$61:$61,'на 01.01.2018'!$65:$65,'на 01.01.2018'!$76:$77,'на 01.01.2018'!$93:$96,'на 01.01.2018'!$110:$118,'на 01.01.2018'!$122:$122</definedName>
    <definedName name="Z_D2DF83CF_573E_4A86_A4BE_5A992E023C65_.wvu.Rows" localSheetId="0" hidden="1">'на 01.01.2018'!#REF!,'на 01.01.2018'!$111:$112,'на 01.01.2018'!$118:$118</definedName>
    <definedName name="Z_E2CE03E0_A708_4616_8DFD_0910D1C70A9E_.wvu.Rows" localSheetId="0" hidden="1">'на 01.01.2018'!#REF!,'на 01.01.2018'!$111:$112,'на 01.01.2018'!$118:$118</definedName>
    <definedName name="Z_E6F394BB_DB4B_47AB_A066_DC195B03AE3E_.wvu.Rows" localSheetId="0" hidden="1">'на 01.01.2018'!$29:$29,'на 01.01.2018'!$32:$32,'на 01.01.2018'!$38:$38,'на 01.01.2018'!$46:$46,'на 01.01.2018'!$61:$61,'на 01.01.2018'!$65:$65,'на 01.01.2018'!$76:$77,'на 01.01.2018'!$93:$96,'на 01.01.2018'!$110:$118,'на 01.01.2018'!$122:$122</definedName>
    <definedName name="Z_E8991B2E_0E9F_48F3_A4D6_3B340ABE8C8E_.wvu.Rows" localSheetId="0" hidden="1">'на 01.01.2018'!$38:$39,'на 01.01.2018'!$118:$118</definedName>
    <definedName name="Z_F59D258D_974D_4B2B_B7CC_86B99245EC3C_.wvu.PrintArea" localSheetId="0" hidden="1">'на 01.01.2018'!$A$1:$E$125</definedName>
    <definedName name="Z_F59D258D_974D_4B2B_B7CC_86B99245EC3C_.wvu.Rows" localSheetId="0" hidden="1">'на 01.01.2018'!$29:$29,'на 01.01.2018'!$32:$32,'на 01.01.2018'!$38:$39,'на 01.01.2018'!$46:$46,'на 01.01.2018'!$61:$61,'на 01.01.2018'!$65:$65,'на 01.01.2018'!$76:$77,'на 01.01.2018'!$93:$96,'на 01.01.2018'!$113:$113,'на 01.01.2018'!$117:$117,'на 01.01.2018'!$122:$122</definedName>
    <definedName name="Z_F8542D9D_A523_4F6F_8CFE_9BA4BA3D5B88_.wvu.Rows" localSheetId="0" hidden="1">'на 01.01.2018'!$38:$38,'на 01.01.2018'!$93:$96,'на 01.01.2018'!$111:$113,'на 01.01.2018'!$117:$117</definedName>
    <definedName name="Z_FAFBB87E_73E9_461E_A4E8_A0EB3259EED0_.wvu.PrintArea" localSheetId="0" hidden="1">'на 01.01.2018'!$A$1:$E$125</definedName>
    <definedName name="Z_FAFBB87E_73E9_461E_A4E8_A0EB3259EED0_.wvu.Rows" localSheetId="0" hidden="1">'на 01.01.2018'!$30:$30,'на 01.01.2018'!$38:$38,'на 01.01.2018'!$93:$96,'на 01.01.2018'!$111:$113,'на 01.01.2018'!$117:$117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3" i="1"/>
  <c r="E35" i="1"/>
  <c r="D92" i="1"/>
  <c r="E36" i="1"/>
  <c r="C92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7" i="1"/>
</calcChain>
</file>

<file path=xl/sharedStrings.xml><?xml version="1.0" encoding="utf-8"?>
<sst xmlns="http://schemas.openxmlformats.org/spreadsheetml/2006/main" count="162" uniqueCount="162">
  <si>
    <t xml:space="preserve">                           Сведения об исполнении бюджета г. Красноярска на 01.01.2018 г.</t>
  </si>
  <si>
    <t>тыс. руб.</t>
  </si>
  <si>
    <t>Наименование показателей</t>
  </si>
  <si>
    <t>Бюджет города   на 2017 год с учетом изменений</t>
  </si>
  <si>
    <t>Исполненона 01.01.2018г.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</si>
  <si>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</si>
  <si>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</si>
  <si>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</si>
  <si>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</si>
  <si>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</si>
  <si>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</si>
  <si>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</si>
  <si>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</si>
  <si>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</si>
  <si>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</si>
  <si>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</si>
  <si>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</si>
  <si>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</si>
  <si>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</si>
  <si>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</si>
  <si>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</si>
  <si>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</si>
  <si>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</si>
  <si>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</si>
  <si>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</si>
  <si>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</si>
  <si>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</si>
  <si>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</si>
  <si>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</si>
  <si>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</si>
  <si>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</si>
  <si>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</si>
  <si>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</si>
  <si>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</si>
  <si>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</si>
  <si>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</si>
  <si>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</si>
  <si>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</si>
  <si>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</si>
  <si>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</si>
  <si>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</si>
  <si>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</si>
  <si>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</si>
  <si>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</si>
  <si>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</si>
  <si>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</si>
  <si>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</si>
  <si>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</si>
  <si>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</si>
  <si>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</si>
  <si>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</si>
  <si>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</si>
  <si>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</si>
  <si>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</si>
  <si>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</si>
  <si>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</si>
  <si>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</si>
  <si>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</si>
  <si>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</si>
  <si>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</si>
  <si>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</si>
  <si>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</si>
  <si>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</si>
  <si>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</si>
  <si>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</si>
  <si>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</si>
  <si>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</si>
  <si>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</si>
  <si>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</si>
  <si>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</si>
  <si>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</si>
  <si>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</si>
  <si>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</si>
  <si>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</si>
  <si>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</si>
  <si>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</si>
  <si>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</si>
  <si>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</si>
  <si>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</si>
  <si>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</si>
  <si>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</si>
  <si>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</si>
  <si>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</si>
  <si>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</si>
  <si>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</si>
  <si>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</si>
  <si>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</si>
  <si>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</si>
  <si>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</si>
  <si>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</si>
  <si>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</si>
  <si>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</si>
  <si>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</si>
  <si>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</si>
  <si>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</si>
  <si>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</si>
  <si>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</si>
  <si>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</si>
  <si>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</si>
  <si>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</si>
  <si>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</si>
  <si>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</si>
  <si>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</si>
  <si>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</si>
  <si>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</si>
  <si>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</si>
  <si>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</si>
  <si>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</si>
  <si>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</si>
  <si>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</si>
  <si>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</si>
  <si>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</si>
  <si>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</si>
  <si>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</si>
  <si>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</si>
  <si>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</si>
  <si>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</si>
  <si>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</si>
  <si>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</si>
  <si>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</si>
  <si>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</si>
  <si>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</si>
  <si>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</si>
  <si>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</si>
  <si>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</si>
  <si>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</si>
  <si>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</si>
  <si>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</si>
  <si>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</si>
  <si>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</si>
  <si>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</si>
  <si>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</si>
  <si>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</si>
  <si>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</si>
  <si>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</si>
  <si>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</si>
  <si>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</si>
  <si>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</si>
  <si>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</si>
  <si>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</si>
  <si>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</si>
  <si>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</si>
  <si>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</si>
  <si>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</si>
  <si>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</si>
  <si>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</si>
  <si>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</si>
  <si>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</si>
  <si>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</si>
  <si>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</si>
  <si>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</si>
  <si>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</si>
  <si>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</si>
  <si>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</si>
  <si>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</si>
  <si>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</si>
  <si>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</si>
  <si>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Зам. начальника отдела финансирования               </t>
  </si>
  <si>
    <t>Н.В. Бессмольная</t>
  </si>
  <si>
    <t xml:space="preserve">Исполнитель: </t>
  </si>
  <si>
    <t>Цивилева Полина Евгеньевна</t>
  </si>
  <si>
    <t>226-14-09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</si>
</sst>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&#1061;II%202017%20(&#1075;&#1086;&#1076;&#1086;&#1074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и банкам"/>
      <sheetName val="Лист1"/>
      <sheetName val="Лист2"/>
      <sheetName val="Лист3"/>
    </sheetNames>
    <sheetDataSet>
      <sheetData sheetId="0">
        <row r="9">
          <cell r="E9">
            <v>851213.09</v>
          </cell>
          <cell r="F9">
            <v>837762.51085000008</v>
          </cell>
        </row>
        <row r="13">
          <cell r="E13">
            <v>7267760.3300000001</v>
          </cell>
          <cell r="F13">
            <v>7181642.6355100004</v>
          </cell>
        </row>
        <row r="32">
          <cell r="E32">
            <v>985352.02</v>
          </cell>
          <cell r="F32">
            <v>949935.53243000002</v>
          </cell>
        </row>
        <row r="35">
          <cell r="E35">
            <v>1113.4100000000001</v>
          </cell>
          <cell r="F35">
            <v>1116.39319</v>
          </cell>
        </row>
        <row r="41">
          <cell r="E41">
            <v>330892.03000000003</v>
          </cell>
          <cell r="F41">
            <v>362753.30392999999</v>
          </cell>
        </row>
        <row r="42">
          <cell r="E42">
            <v>937752.69</v>
          </cell>
          <cell r="F42">
            <v>926064.89840000006</v>
          </cell>
        </row>
        <row r="51">
          <cell r="E51">
            <v>258832.82</v>
          </cell>
          <cell r="F51">
            <v>252604.50969000001</v>
          </cell>
        </row>
        <row r="59">
          <cell r="E59">
            <v>121.4</v>
          </cell>
          <cell r="F59">
            <v>24.87576</v>
          </cell>
        </row>
        <row r="76">
          <cell r="E76">
            <v>1918347.9600000002</v>
          </cell>
          <cell r="F76">
            <v>1411729.9607499999</v>
          </cell>
        </row>
        <row r="107">
          <cell r="E107">
            <v>77507.760000000009</v>
          </cell>
          <cell r="F107">
            <v>47954.833779999994</v>
          </cell>
        </row>
        <row r="115">
          <cell r="E115">
            <v>81648.42</v>
          </cell>
          <cell r="F115">
            <v>76676.822800000009</v>
          </cell>
        </row>
        <row r="129">
          <cell r="E129">
            <v>1254575.04</v>
          </cell>
          <cell r="F129">
            <v>937571.24479999999</v>
          </cell>
        </row>
        <row r="152">
          <cell r="E152">
            <v>362.57</v>
          </cell>
          <cell r="F152">
            <v>118.75</v>
          </cell>
        </row>
        <row r="157">
          <cell r="E157">
            <v>254603.90000000005</v>
          </cell>
          <cell r="F157">
            <v>263304.38553000003</v>
          </cell>
        </row>
        <row r="209">
          <cell r="E209">
            <v>36428.85</v>
          </cell>
          <cell r="F209">
            <v>32826.590250000001</v>
          </cell>
        </row>
        <row r="215">
          <cell r="E215">
            <v>15133220.843619997</v>
          </cell>
          <cell r="F215">
            <v>14644196.228139997</v>
          </cell>
        </row>
        <row r="216">
          <cell r="E216">
            <v>15125704.495619997</v>
          </cell>
          <cell r="F216">
            <v>14637530.158749998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10328089.833619999</v>
          </cell>
          <cell r="F221">
            <v>10203478.068969999</v>
          </cell>
        </row>
        <row r="270">
          <cell r="E270">
            <v>0</v>
          </cell>
          <cell r="F270">
            <v>0</v>
          </cell>
        </row>
        <row r="280">
          <cell r="E280">
            <v>4699084.2619999992</v>
          </cell>
          <cell r="F280">
            <v>4335521.6897799997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19349.225999999999</v>
          </cell>
        </row>
        <row r="346">
          <cell r="E346">
            <v>64193.03</v>
          </cell>
          <cell r="F346">
            <v>74198.807409999994</v>
          </cell>
        </row>
        <row r="352">
          <cell r="E352">
            <v>-77951.212</v>
          </cell>
          <cell r="F352">
            <v>-86881.964019999999</v>
          </cell>
        </row>
        <row r="373">
          <cell r="E373">
            <v>29907669.973620001</v>
          </cell>
          <cell r="F373">
            <v>28438758.681009997</v>
          </cell>
        </row>
        <row r="376">
          <cell r="E376">
            <v>3640696.9606999997</v>
          </cell>
          <cell r="F376">
            <v>3326283.4305799995</v>
          </cell>
        </row>
        <row r="413">
          <cell r="E413">
            <v>4348.07</v>
          </cell>
          <cell r="F413">
            <v>4309.68156</v>
          </cell>
        </row>
        <row r="417">
          <cell r="E417">
            <v>63495.619999999995</v>
          </cell>
          <cell r="F417">
            <v>53354.795399999995</v>
          </cell>
        </row>
        <row r="426">
          <cell r="E426">
            <v>835197.00770000007</v>
          </cell>
          <cell r="F426">
            <v>821510.16576000012</v>
          </cell>
        </row>
        <row r="438">
          <cell r="E438">
            <v>0</v>
          </cell>
          <cell r="F438">
            <v>0</v>
          </cell>
        </row>
        <row r="441">
          <cell r="E441">
            <v>181948.76</v>
          </cell>
          <cell r="F441">
            <v>164775.60978</v>
          </cell>
        </row>
        <row r="451">
          <cell r="E451">
            <v>7553.4229300000006</v>
          </cell>
          <cell r="F451">
            <v>7515.2166800000005</v>
          </cell>
        </row>
        <row r="458">
          <cell r="E458">
            <v>63134.44212</v>
          </cell>
          <cell r="F458">
            <v>0</v>
          </cell>
        </row>
        <row r="460">
          <cell r="E460">
            <v>2485019.6379499999</v>
          </cell>
          <cell r="F460">
            <v>2274817.9613999999</v>
          </cell>
        </row>
        <row r="486">
          <cell r="E486">
            <v>73758.891000000003</v>
          </cell>
          <cell r="F486">
            <v>73103.955910000004</v>
          </cell>
        </row>
        <row r="497">
          <cell r="E497">
            <v>73758.891000000003</v>
          </cell>
          <cell r="F497">
            <v>73103.955910000004</v>
          </cell>
        </row>
        <row r="505">
          <cell r="E505">
            <v>4468410.3229399994</v>
          </cell>
          <cell r="F505">
            <v>3983150.2152300002</v>
          </cell>
        </row>
        <row r="561">
          <cell r="E561">
            <v>531523.48869999999</v>
          </cell>
          <cell r="F561">
            <v>529176.00793000008</v>
          </cell>
        </row>
        <row r="571">
          <cell r="E571">
            <v>3838505.64537</v>
          </cell>
          <cell r="F571">
            <v>3369110.2225900004</v>
          </cell>
        </row>
        <row r="580">
          <cell r="E580">
            <v>98381.188869999998</v>
          </cell>
          <cell r="F580">
            <v>84863.984710000019</v>
          </cell>
        </row>
        <row r="594">
          <cell r="E594">
            <v>2882514.2044100002</v>
          </cell>
          <cell r="F594">
            <v>2548341.1795600001</v>
          </cell>
        </row>
        <row r="639">
          <cell r="E639">
            <v>840307.73107999994</v>
          </cell>
          <cell r="F639">
            <v>828232.28281999996</v>
          </cell>
        </row>
        <row r="649">
          <cell r="E649">
            <v>383889.42457999999</v>
          </cell>
          <cell r="F649">
            <v>218882.60463000002</v>
          </cell>
        </row>
        <row r="656">
          <cell r="E656">
            <v>1068736.0097099999</v>
          </cell>
          <cell r="F656">
            <v>1052204.93924</v>
          </cell>
        </row>
        <row r="664">
          <cell r="E664">
            <v>0</v>
          </cell>
          <cell r="F664">
            <v>0</v>
          </cell>
        </row>
        <row r="667">
          <cell r="E667">
            <v>589581.03904000006</v>
          </cell>
          <cell r="F667">
            <v>449021.35286999994</v>
          </cell>
        </row>
        <row r="688">
          <cell r="E688">
            <v>3792.3812699999999</v>
          </cell>
          <cell r="F688">
            <v>3717.49379</v>
          </cell>
        </row>
        <row r="697">
          <cell r="E697">
            <v>3693.7</v>
          </cell>
          <cell r="F697">
            <v>3618.8125199999999</v>
          </cell>
        </row>
        <row r="700">
          <cell r="E700">
            <v>0</v>
          </cell>
          <cell r="F700">
            <v>0</v>
          </cell>
        </row>
        <row r="702">
          <cell r="E702">
            <v>14768984.919559998</v>
          </cell>
          <cell r="F702">
            <v>14469225.850920001</v>
          </cell>
        </row>
        <row r="743">
          <cell r="E743">
            <v>5092057.99737</v>
          </cell>
          <cell r="F743">
            <v>5006960.5702600004</v>
          </cell>
        </row>
        <row r="757">
          <cell r="E757">
            <v>7437526.0129299993</v>
          </cell>
          <cell r="F757">
            <v>7277587.7867599996</v>
          </cell>
        </row>
        <row r="769">
          <cell r="E769">
            <v>1162910.29</v>
          </cell>
          <cell r="F769">
            <v>1148243.9650399999</v>
          </cell>
        </row>
        <row r="776">
          <cell r="E776">
            <v>571610.24332000001</v>
          </cell>
          <cell r="F776">
            <v>537830.24774999998</v>
          </cell>
        </row>
        <row r="797">
          <cell r="E797">
            <v>504880.37594000006</v>
          </cell>
          <cell r="F797">
            <v>498603.28110999998</v>
          </cell>
        </row>
        <row r="818">
          <cell r="E818">
            <v>840606.43216999993</v>
          </cell>
          <cell r="F818">
            <v>829770.45818000007</v>
          </cell>
        </row>
        <row r="858">
          <cell r="E858">
            <v>757129.41515000002</v>
          </cell>
          <cell r="F858">
            <v>746508.51626999991</v>
          </cell>
        </row>
        <row r="866">
          <cell r="E866">
            <v>22802.885999999999</v>
          </cell>
          <cell r="F866">
            <v>22802.885999999999</v>
          </cell>
        </row>
        <row r="870">
          <cell r="E870">
            <v>60674.131020000001</v>
          </cell>
          <cell r="F870">
            <v>60459.055910000003</v>
          </cell>
        </row>
        <row r="881">
          <cell r="E881">
            <v>0</v>
          </cell>
          <cell r="F881">
            <v>0</v>
          </cell>
        </row>
        <row r="902">
          <cell r="E902">
            <v>0</v>
          </cell>
          <cell r="F902">
            <v>0</v>
          </cell>
        </row>
        <row r="1002">
          <cell r="E1002">
            <v>1971165.1366899998</v>
          </cell>
          <cell r="F1002">
            <v>1863548.5811499998</v>
          </cell>
        </row>
        <row r="1047">
          <cell r="E1047">
            <v>27671.55</v>
          </cell>
          <cell r="F1047">
            <v>27670.466410000001</v>
          </cell>
        </row>
        <row r="1050">
          <cell r="E1050">
            <v>699084.80160000001</v>
          </cell>
          <cell r="F1050">
            <v>698548.77734000003</v>
          </cell>
        </row>
        <row r="1054">
          <cell r="E1054">
            <v>630040.82059000002</v>
          </cell>
          <cell r="F1054">
            <v>595297.91581000003</v>
          </cell>
        </row>
        <row r="1068">
          <cell r="E1068">
            <v>108435.1</v>
          </cell>
          <cell r="F1068">
            <v>100831.10625</v>
          </cell>
        </row>
        <row r="1072">
          <cell r="E1072">
            <v>505932.86450000003</v>
          </cell>
          <cell r="F1072">
            <v>441200.31533999991</v>
          </cell>
        </row>
        <row r="1084">
          <cell r="E1084">
            <v>733792.54027</v>
          </cell>
          <cell r="F1084">
            <v>729814.58000999992</v>
          </cell>
        </row>
        <row r="1132">
          <cell r="E1132">
            <v>339518.27393000002</v>
          </cell>
          <cell r="F1132">
            <v>339391.43041999999</v>
          </cell>
        </row>
        <row r="1135">
          <cell r="E1135">
            <v>270223.42183000001</v>
          </cell>
          <cell r="F1135">
            <v>268001.94738999999</v>
          </cell>
        </row>
        <row r="1143">
          <cell r="E1143">
            <v>124050.84451</v>
          </cell>
          <cell r="F1143">
            <v>122421.2022</v>
          </cell>
        </row>
        <row r="1156">
          <cell r="E1156">
            <v>1167788.05</v>
          </cell>
          <cell r="F1156">
            <v>1052437.70774</v>
          </cell>
        </row>
        <row r="1159">
          <cell r="E1159">
            <v>1167788.05</v>
          </cell>
          <cell r="F1159">
            <v>1052437.70774</v>
          </cell>
        </row>
        <row r="1163">
          <cell r="E1163">
            <v>30551509.839009997</v>
          </cell>
          <cell r="F1163">
            <v>28879393.453070004</v>
          </cell>
        </row>
        <row r="1169">
          <cell r="E1169">
            <v>0</v>
          </cell>
          <cell r="F1169">
            <v>0</v>
          </cell>
        </row>
        <row r="1170">
          <cell r="E1170">
            <v>0</v>
          </cell>
          <cell r="F1170">
            <v>0</v>
          </cell>
        </row>
        <row r="1173">
          <cell r="E1173">
            <v>1240246.02</v>
          </cell>
          <cell r="F1173">
            <v>2670000</v>
          </cell>
        </row>
        <row r="1174">
          <cell r="E1174">
            <v>-1810273.02</v>
          </cell>
          <cell r="F1174">
            <v>-2600000</v>
          </cell>
        </row>
        <row r="1176">
          <cell r="F1176">
            <v>430000</v>
          </cell>
        </row>
        <row r="1177">
          <cell r="E1177">
            <v>11610657.130000001</v>
          </cell>
          <cell r="F1177">
            <v>9426989.1600000001</v>
          </cell>
        </row>
        <row r="1178">
          <cell r="E1178">
            <v>-10540630.130000001</v>
          </cell>
          <cell r="F1178">
            <v>-8996989.1600000001</v>
          </cell>
        </row>
        <row r="1179">
          <cell r="E1179">
            <v>0</v>
          </cell>
        </row>
        <row r="1184">
          <cell r="E1184">
            <v>0</v>
          </cell>
          <cell r="F1184">
            <v>0</v>
          </cell>
        </row>
        <row r="1188">
          <cell r="E1188">
            <v>-42758573.123620003</v>
          </cell>
          <cell r="F1188">
            <v>-40774051.019019999</v>
          </cell>
        </row>
        <row r="1189">
          <cell r="E1189">
            <v>42902412.989009999</v>
          </cell>
          <cell r="F1189">
            <v>40714685.791079998</v>
          </cell>
        </row>
      </sheetData>
      <sheetData sheetId="1"/>
      <sheetData sheetId="2">
        <row r="21">
          <cell r="D21">
            <v>463294.72000000003</v>
          </cell>
          <cell r="E21">
            <v>452319.89922000002</v>
          </cell>
        </row>
        <row r="29">
          <cell r="D29">
            <v>54642.12</v>
          </cell>
          <cell r="E29">
            <v>60155.305979999997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4"/>
  <sheetViews>
    <sheetView tabSelected="1" view="pageBreakPreview" zoomScale="90" zoomScaleNormal="100" zoomScaleSheetLayoutView="90" workbookViewId="0">
      <selection activeCell="B5" sqref="B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14774449.130000005</v>
      </c>
      <c r="D6" s="19">
        <f>D7+D11+D15+D18+D19+D20+D21+D22+D23+D24+D25+D26+D10</f>
        <v>13794562.45287</v>
      </c>
      <c r="E6" s="20">
        <f>D6/C6</f>
        <v>0.93367693993136347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8118973.4199999999</v>
      </c>
      <c r="D7" s="23">
        <f>D8+D9</f>
        <v>8019405.1463600006</v>
      </c>
      <c r="E7" s="24">
        <f>D7/C7</f>
        <v>0.98773634688903822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5" t="s">
        <v>8</v>
      </c>
      <c r="C8" s="26">
        <f>[1]Расшир!E9</f>
        <v>851213.09</v>
      </c>
      <c r="D8" s="27">
        <f>[1]Расшир!F9</f>
        <v>837762.51085000008</v>
      </c>
      <c r="E8" s="24">
        <f>D8/C8</f>
        <v>0.98419834080559088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5" t="s">
        <v>9</v>
      </c>
      <c r="C9" s="26">
        <f>[1]Расшир!E13</f>
        <v>7267760.3300000001</v>
      </c>
      <c r="D9" s="27">
        <f>[1]Расшир!F13</f>
        <v>7181642.6355100004</v>
      </c>
      <c r="E9" s="28">
        <f>D9/C9</f>
        <v>0.98815072449011265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9" t="s">
        <v>10</v>
      </c>
      <c r="C10" s="30">
        <f>[1]экономика!D21</f>
        <v>463294.72000000003</v>
      </c>
      <c r="D10" s="23">
        <f>[1]экономика!E21</f>
        <v>452319.89922000002</v>
      </c>
      <c r="E10" s="31">
        <f>D10/C10</f>
        <v>0.97631136227928517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1041107.55</v>
      </c>
      <c r="D11" s="22">
        <f>D12+D13+D14</f>
        <v>1011207.2315999999</v>
      </c>
      <c r="E11" s="24">
        <f t="shared" ref="E11:E90" si="0">D11/C11</f>
        <v>0.97128027896829672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6">
        <f>[1]Расшир!E32</f>
        <v>985352.02</v>
      </c>
      <c r="D12" s="26">
        <f>[1]Расшир!F32</f>
        <v>949935.53243000002</v>
      </c>
      <c r="E12" s="28">
        <f t="shared" si="0"/>
        <v>0.96405702038343621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5" t="s">
        <v>13</v>
      </c>
      <c r="C13" s="26">
        <f>[1]Расшир!E35</f>
        <v>1113.4100000000001</v>
      </c>
      <c r="D13" s="26">
        <f>[1]Расшир!F35</f>
        <v>1116.39319</v>
      </c>
      <c r="E13" s="28">
        <f t="shared" si="0"/>
        <v>1.0026793274714614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6">
        <f>[1]экономика!D29</f>
        <v>54642.12</v>
      </c>
      <c r="D14" s="26">
        <f>[1]экономика!E29</f>
        <v>60155.305979999997</v>
      </c>
      <c r="E14" s="24">
        <f t="shared" si="0"/>
        <v>1.1008962679339673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1268644.72</v>
      </c>
      <c r="D15" s="22">
        <f>D16+D17</f>
        <v>1288818.20233</v>
      </c>
      <c r="E15" s="24">
        <f>D15/C15</f>
        <v>1.0159016011433051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5" t="s">
        <v>16</v>
      </c>
      <c r="C16" s="26">
        <f>[1]Расшир!E41</f>
        <v>330892.03000000003</v>
      </c>
      <c r="D16" s="26">
        <f>[1]Расшир!F41</f>
        <v>362753.30392999999</v>
      </c>
      <c r="E16" s="28">
        <f>D16/C16</f>
        <v>1.0962890340090692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5" t="s">
        <v>17</v>
      </c>
      <c r="C17" s="26">
        <f>[1]Расшир!E42</f>
        <v>937752.69</v>
      </c>
      <c r="D17" s="26">
        <f>[1]Расшир!F42</f>
        <v>926064.89840000006</v>
      </c>
      <c r="E17" s="28">
        <f t="shared" si="0"/>
        <v>0.98753638168715907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258832.82</v>
      </c>
      <c r="D18" s="22">
        <f>[1]Расшир!F51</f>
        <v>252604.50969000001</v>
      </c>
      <c r="E18" s="24">
        <f t="shared" si="0"/>
        <v>0.97593693755683686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121.4</v>
      </c>
      <c r="D19" s="22">
        <f>[1]Расшир!F59-0.01</f>
        <v>24.865759999999998</v>
      </c>
      <c r="E19" s="24">
        <f>D19/C19</f>
        <v>0.20482504118616143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1918347.9600000002</v>
      </c>
      <c r="D20" s="22">
        <f>[1]Расшир!F76</f>
        <v>1411729.9607499999</v>
      </c>
      <c r="E20" s="24">
        <f t="shared" si="0"/>
        <v>0.73590922511784551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77507.760000000009</v>
      </c>
      <c r="D21" s="22">
        <f>[1]Расшир!F107</f>
        <v>47954.833779999994</v>
      </c>
      <c r="E21" s="24">
        <f t="shared" si="0"/>
        <v>0.61871009793083931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[1]Расшир!E115</f>
        <v>81648.42</v>
      </c>
      <c r="D22" s="22">
        <f>[1]Расшир!F115</f>
        <v>76676.822800000009</v>
      </c>
      <c r="E22" s="24">
        <f t="shared" si="0"/>
        <v>0.93910969495796748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[1]Расшир!E129</f>
        <v>1254575.04</v>
      </c>
      <c r="D23" s="22">
        <f>[1]Расшир!F129+0.01</f>
        <v>937571.2548</v>
      </c>
      <c r="E23" s="24">
        <f t="shared" si="0"/>
        <v>0.74732178220284051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[1]Расшир!E152</f>
        <v>362.57</v>
      </c>
      <c r="D24" s="22">
        <f>[1]Расшир!F152</f>
        <v>118.75</v>
      </c>
      <c r="E24" s="24">
        <f t="shared" si="0"/>
        <v>0.32752296108337703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[1]Расшир!E157</f>
        <v>254603.90000000005</v>
      </c>
      <c r="D25" s="22">
        <f>[1]Расшир!F157</f>
        <v>263304.38553000003</v>
      </c>
      <c r="E25" s="24">
        <f t="shared" si="0"/>
        <v>1.0341726325873248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[1]Расшир!E209</f>
        <v>36428.85</v>
      </c>
      <c r="D26" s="22">
        <f>[1]Расшир!F209</f>
        <v>32826.590250000001</v>
      </c>
      <c r="E26" s="24">
        <f t="shared" si="0"/>
        <v>0.9011151944132193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2">
        <f>[1]Расшир!E215</f>
        <v>15133220.843619997</v>
      </c>
      <c r="D27" s="22">
        <f>[1]Расшир!F215</f>
        <v>14644196.228139997</v>
      </c>
      <c r="E27" s="24">
        <f t="shared" si="0"/>
        <v>0.96768535789351362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28</v>
      </c>
      <c r="C28" s="22">
        <f>[1]Расшир!E216-0.01</f>
        <v>15125704.485619998</v>
      </c>
      <c r="D28" s="22">
        <f>[1]Расшир!F216</f>
        <v>14637530.158749998</v>
      </c>
      <c r="E28" s="24">
        <f t="shared" si="0"/>
        <v>0.96772551471343982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6" t="s">
        <v>29</v>
      </c>
      <c r="C29" s="22">
        <f>[1]Расшир!E341</f>
        <v>0</v>
      </c>
      <c r="D29" s="22">
        <f>[1]Расшир!F341</f>
        <v>0</v>
      </c>
      <c r="E29" s="24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30</v>
      </c>
      <c r="C30" s="26">
        <f>[1]Расшир!E217</f>
        <v>98530.4</v>
      </c>
      <c r="D30" s="26">
        <f>[1]Расшир!F217</f>
        <v>98530.4</v>
      </c>
      <c r="E30" s="28">
        <f t="shared" si="0"/>
        <v>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31</v>
      </c>
      <c r="C31" s="26">
        <f>[1]Расшир!E221</f>
        <v>10328089.833619999</v>
      </c>
      <c r="D31" s="26">
        <f>[1]Расшир!F221</f>
        <v>10203478.068969999</v>
      </c>
      <c r="E31" s="28">
        <f t="shared" si="0"/>
        <v>0.98793467459545481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39"/>
      <c r="B32" s="38" t="s">
        <v>32</v>
      </c>
      <c r="C32" s="26">
        <f>[1]Расшир!E270</f>
        <v>0</v>
      </c>
      <c r="D32" s="26">
        <f>[1]Расшир!F270</f>
        <v>0</v>
      </c>
      <c r="E32" s="28">
        <v>0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33</v>
      </c>
      <c r="C33" s="26">
        <f>[1]Расшир!E280</f>
        <v>4699084.2619999992</v>
      </c>
      <c r="D33" s="26">
        <f>[1]Расшир!F280</f>
        <v>4335521.6897799997</v>
      </c>
      <c r="E33" s="28">
        <f t="shared" si="0"/>
        <v>0.92263118685484857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2.450000000000003" customHeight="1" x14ac:dyDescent="0.25">
      <c r="A34" s="12"/>
      <c r="B34" s="36" t="s">
        <v>34</v>
      </c>
      <c r="C34" s="22">
        <f>[1]Расшир!E352</f>
        <v>-77951.212</v>
      </c>
      <c r="D34" s="22">
        <f>[1]Расшир!F352</f>
        <v>-86881.964019999999</v>
      </c>
      <c r="E34" s="28" t="s">
        <v>35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16.899999999999999" customHeight="1" x14ac:dyDescent="0.25">
      <c r="A35" s="12"/>
      <c r="B35" s="36" t="s">
        <v>36</v>
      </c>
      <c r="C35" s="30">
        <f>[1]Расшир!E344</f>
        <v>21274.53</v>
      </c>
      <c r="D35" s="30">
        <f>[1]Расшир!F344-0.01</f>
        <v>19349.216</v>
      </c>
      <c r="E35" s="24">
        <f t="shared" si="0"/>
        <v>0.90950145549631423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50.25" customHeight="1" x14ac:dyDescent="0.25">
      <c r="A36" s="12"/>
      <c r="B36" s="40" t="s">
        <v>37</v>
      </c>
      <c r="C36" s="30">
        <f>[1]Расшир!E346</f>
        <v>64193.03</v>
      </c>
      <c r="D36" s="30">
        <f>[1]Расшир!F346</f>
        <v>74198.807409999994</v>
      </c>
      <c r="E36" s="24">
        <f t="shared" si="0"/>
        <v>1.1558701530368638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s="45" customFormat="1" ht="18.75" x14ac:dyDescent="0.3">
      <c r="A37" s="41"/>
      <c r="B37" s="42" t="s">
        <v>38</v>
      </c>
      <c r="C37" s="22">
        <f>[1]Расшир!E373</f>
        <v>29907669.973620001</v>
      </c>
      <c r="D37" s="22">
        <f>[1]Расшир!F373</f>
        <v>28438758.681009997</v>
      </c>
      <c r="E37" s="24">
        <f t="shared" si="0"/>
        <v>0.95088513100801053</v>
      </c>
      <c r="F37" s="43"/>
      <c r="G37" s="44"/>
      <c r="H37" s="44"/>
      <c r="I37" s="44"/>
      <c r="J37" s="44"/>
      <c r="K37" s="44"/>
      <c r="L37" s="44"/>
      <c r="M37" s="44"/>
      <c r="N37" s="44"/>
    </row>
    <row r="38" spans="1:14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8"/>
      <c r="H38" s="8"/>
      <c r="I38" s="8"/>
      <c r="J38" s="8"/>
      <c r="K38" s="8"/>
      <c r="L38" s="8"/>
      <c r="M38" s="8"/>
      <c r="N38" s="8"/>
    </row>
    <row r="39" spans="1:14" ht="9" customHeight="1" x14ac:dyDescent="0.2">
      <c r="A39" s="12"/>
      <c r="C39" s="48"/>
      <c r="D39" s="48"/>
      <c r="E39" s="49"/>
    </row>
    <row r="40" spans="1:14" ht="15.75" x14ac:dyDescent="0.25">
      <c r="A40" s="12"/>
      <c r="B40" s="17" t="s">
        <v>39</v>
      </c>
      <c r="C40" s="46"/>
      <c r="D40" s="46"/>
      <c r="E40" s="47"/>
      <c r="F40" s="21"/>
      <c r="G40" s="8"/>
      <c r="H40" s="8"/>
      <c r="I40" s="8"/>
      <c r="J40" s="8"/>
      <c r="K40" s="8"/>
      <c r="L40" s="8"/>
      <c r="M40" s="8"/>
      <c r="N40" s="8"/>
    </row>
    <row r="41" spans="1:14" ht="7.9" customHeight="1" x14ac:dyDescent="0.25">
      <c r="A41" s="50"/>
      <c r="B41" s="51"/>
      <c r="C41" s="52"/>
      <c r="D41" s="52"/>
      <c r="E41" s="53"/>
      <c r="F41" s="21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4" t="s">
        <v>40</v>
      </c>
      <c r="B42" s="55" t="s">
        <v>41</v>
      </c>
      <c r="C42" s="56">
        <f>[1]Расшир!E376</f>
        <v>3640696.9606999997</v>
      </c>
      <c r="D42" s="56">
        <f>[1]Расшир!F376</f>
        <v>3326283.4305799995</v>
      </c>
      <c r="E42" s="57">
        <f t="shared" si="0"/>
        <v>0.91363919229917234</v>
      </c>
      <c r="F42" s="21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8" t="s">
        <v>42</v>
      </c>
      <c r="B43" s="59" t="s">
        <v>43</v>
      </c>
      <c r="C43" s="26">
        <f>[1]Расшир!E413</f>
        <v>4348.07</v>
      </c>
      <c r="D43" s="26">
        <f>[1]Расшир!F413</f>
        <v>4309.68156</v>
      </c>
      <c r="E43" s="28">
        <f t="shared" si="0"/>
        <v>0.99117115409825518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8" t="s">
        <v>44</v>
      </c>
      <c r="B44" s="59" t="s">
        <v>45</v>
      </c>
      <c r="C44" s="26">
        <f>[1]Расшир!E417</f>
        <v>63495.619999999995</v>
      </c>
      <c r="D44" s="26">
        <f>[1]Расшир!F417-0.01</f>
        <v>53354.785399999993</v>
      </c>
      <c r="E44" s="28">
        <f t="shared" si="0"/>
        <v>0.84029080116077293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8" t="s">
        <v>46</v>
      </c>
      <c r="B45" s="59" t="s">
        <v>47</v>
      </c>
      <c r="C45" s="26">
        <f>[1]Расшир!E426</f>
        <v>835197.00770000007</v>
      </c>
      <c r="D45" s="26">
        <f>[1]Расшир!F426</f>
        <v>821510.16576000012</v>
      </c>
      <c r="E45" s="28">
        <f t="shared" si="0"/>
        <v>0.98361243896492001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15.75" hidden="1" x14ac:dyDescent="0.25">
      <c r="A46" s="58" t="s">
        <v>48</v>
      </c>
      <c r="B46" s="59" t="s">
        <v>49</v>
      </c>
      <c r="C46" s="26">
        <f>[1]Расшир!E438</f>
        <v>0</v>
      </c>
      <c r="D46" s="26">
        <f>[1]Расшир!F438</f>
        <v>0</v>
      </c>
      <c r="E46" s="28">
        <v>0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47.25" x14ac:dyDescent="0.25">
      <c r="A47" s="58" t="s">
        <v>50</v>
      </c>
      <c r="B47" s="59" t="s">
        <v>51</v>
      </c>
      <c r="C47" s="26">
        <f>[1]Расшир!E441</f>
        <v>181948.76</v>
      </c>
      <c r="D47" s="26">
        <f>[1]Расшир!F441</f>
        <v>164775.60978</v>
      </c>
      <c r="E47" s="28">
        <f t="shared" si="0"/>
        <v>0.90561545887974171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15.75" x14ac:dyDescent="0.25">
      <c r="A48" s="58" t="s">
        <v>52</v>
      </c>
      <c r="B48" s="59" t="s">
        <v>53</v>
      </c>
      <c r="C48" s="26">
        <f>[1]Расшир!E451</f>
        <v>7553.4229300000006</v>
      </c>
      <c r="D48" s="26">
        <f>[1]Расшир!F451</f>
        <v>7515.2166800000005</v>
      </c>
      <c r="E48" s="28">
        <f t="shared" si="0"/>
        <v>0.99494186273507124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54</v>
      </c>
      <c r="B49" s="59" t="s">
        <v>55</v>
      </c>
      <c r="C49" s="26">
        <f>[1]Расшир!E458</f>
        <v>63134.44212</v>
      </c>
      <c r="D49" s="26">
        <f>[1]Расшир!F458</f>
        <v>0</v>
      </c>
      <c r="E49" s="28">
        <v>0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56</v>
      </c>
      <c r="B50" s="59" t="s">
        <v>57</v>
      </c>
      <c r="C50" s="26">
        <f>[1]Расшир!E460</f>
        <v>2485019.6379499999</v>
      </c>
      <c r="D50" s="26">
        <f>[1]Расшир!F460</f>
        <v>2274817.9613999999</v>
      </c>
      <c r="E50" s="28">
        <f t="shared" si="0"/>
        <v>0.91541246864213743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35.25" customHeight="1" x14ac:dyDescent="0.25">
      <c r="A51" s="54" t="s">
        <v>58</v>
      </c>
      <c r="B51" s="60" t="s">
        <v>59</v>
      </c>
      <c r="C51" s="56">
        <f>[1]Расшир!E486</f>
        <v>73758.891000000003</v>
      </c>
      <c r="D51" s="56">
        <f>[1]Расшир!F486</f>
        <v>73103.955910000004</v>
      </c>
      <c r="E51" s="57">
        <f t="shared" si="0"/>
        <v>0.99112059466837699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50.45" customHeight="1" x14ac:dyDescent="0.25">
      <c r="A52" s="61" t="s">
        <v>60</v>
      </c>
      <c r="B52" s="62" t="s">
        <v>61</v>
      </c>
      <c r="C52" s="26">
        <f>[1]Расшир!E497</f>
        <v>73758.891000000003</v>
      </c>
      <c r="D52" s="26">
        <f>[1]Расшир!F497</f>
        <v>73103.955910000004</v>
      </c>
      <c r="E52" s="28">
        <f>D52/C52</f>
        <v>0.99112059466837699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54" t="s">
        <v>62</v>
      </c>
      <c r="B53" s="55" t="s">
        <v>63</v>
      </c>
      <c r="C53" s="56">
        <f>[1]Расшир!E505+0.01</f>
        <v>4468410.3329399992</v>
      </c>
      <c r="D53" s="56">
        <f>[1]Расшир!F505-0.01</f>
        <v>3983150.2052300004</v>
      </c>
      <c r="E53" s="57">
        <f t="shared" si="0"/>
        <v>0.89140206660682375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8" t="s">
        <v>64</v>
      </c>
      <c r="B54" s="59" t="s">
        <v>65</v>
      </c>
      <c r="C54" s="26">
        <f>[1]Расшир!E561</f>
        <v>531523.48869999999</v>
      </c>
      <c r="D54" s="26">
        <f>[1]Расшир!F561</f>
        <v>529176.00793000008</v>
      </c>
      <c r="E54" s="28">
        <f t="shared" si="0"/>
        <v>0.99558348629946458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8" t="s">
        <v>66</v>
      </c>
      <c r="B55" s="59" t="s">
        <v>67</v>
      </c>
      <c r="C55" s="26">
        <f>[1]Расшир!E571</f>
        <v>3838505.64537</v>
      </c>
      <c r="D55" s="26">
        <f>[1]Расшир!F571</f>
        <v>3369110.2225900004</v>
      </c>
      <c r="E55" s="28">
        <f t="shared" si="0"/>
        <v>0.87771402046882907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8.75" customHeight="1" x14ac:dyDescent="0.25">
      <c r="A56" s="63" t="s">
        <v>68</v>
      </c>
      <c r="B56" s="64" t="s">
        <v>69</v>
      </c>
      <c r="C56" s="65">
        <f>[1]Расшир!E580</f>
        <v>98381.188869999998</v>
      </c>
      <c r="D56" s="66">
        <f>[1]Расшир!F580</f>
        <v>84863.984710000019</v>
      </c>
      <c r="E56" s="28">
        <f t="shared" si="0"/>
        <v>0.86260377298487934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67" t="s">
        <v>70</v>
      </c>
      <c r="B57" s="55" t="s">
        <v>71</v>
      </c>
      <c r="C57" s="56">
        <f>[1]Расшир!E594</f>
        <v>2882514.2044100002</v>
      </c>
      <c r="D57" s="56">
        <f>[1]Расшир!F594</f>
        <v>2548341.1795600001</v>
      </c>
      <c r="E57" s="57">
        <f t="shared" si="0"/>
        <v>0.88406890611718614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58" t="s">
        <v>72</v>
      </c>
      <c r="B58" s="59" t="s">
        <v>73</v>
      </c>
      <c r="C58" s="26">
        <f>[1]Расшир!E639</f>
        <v>840307.73107999994</v>
      </c>
      <c r="D58" s="26">
        <f>[1]Расшир!F639</f>
        <v>828232.28281999996</v>
      </c>
      <c r="E58" s="28">
        <f t="shared" si="0"/>
        <v>0.98562973085529026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8" t="s">
        <v>74</v>
      </c>
      <c r="B59" s="59" t="s">
        <v>75</v>
      </c>
      <c r="C59" s="26">
        <f>[1]Расшир!E649</f>
        <v>383889.42457999999</v>
      </c>
      <c r="D59" s="26">
        <f>[1]Расшир!F649+0.01</f>
        <v>218882.61463000003</v>
      </c>
      <c r="E59" s="28">
        <f t="shared" si="0"/>
        <v>0.57017099356011658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76</v>
      </c>
      <c r="B60" s="59" t="s">
        <v>77</v>
      </c>
      <c r="C60" s="26">
        <f>[1]Расшир!E656</f>
        <v>1068736.0097099999</v>
      </c>
      <c r="D60" s="26">
        <f>[1]Расшир!F656</f>
        <v>1052204.93924</v>
      </c>
      <c r="E60" s="28">
        <f t="shared" si="0"/>
        <v>0.98453212924444677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hidden="1" x14ac:dyDescent="0.25">
      <c r="A61" s="58" t="s">
        <v>78</v>
      </c>
      <c r="B61" s="59" t="s">
        <v>79</v>
      </c>
      <c r="C61" s="26">
        <f>[1]Расшир!E664</f>
        <v>0</v>
      </c>
      <c r="D61" s="26">
        <f>[1]Расшир!F664</f>
        <v>0</v>
      </c>
      <c r="E61" s="28">
        <v>0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31.5" x14ac:dyDescent="0.25">
      <c r="A62" s="58" t="s">
        <v>80</v>
      </c>
      <c r="B62" s="59" t="s">
        <v>81</v>
      </c>
      <c r="C62" s="26">
        <f>[1]Расшир!E667</f>
        <v>589581.03904000006</v>
      </c>
      <c r="D62" s="26">
        <f>[1]Расшир!F667</f>
        <v>449021.35286999994</v>
      </c>
      <c r="E62" s="28">
        <f t="shared" si="0"/>
        <v>0.76159395085216797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15.75" x14ac:dyDescent="0.25">
      <c r="A63" s="68" t="s">
        <v>82</v>
      </c>
      <c r="B63" s="55" t="s">
        <v>83</v>
      </c>
      <c r="C63" s="56">
        <f>[1]Расшир!E688</f>
        <v>3792.3812699999999</v>
      </c>
      <c r="D63" s="56">
        <f>[1]Расшир!F688</f>
        <v>3717.49379</v>
      </c>
      <c r="E63" s="69">
        <f>D63/C63</f>
        <v>0.98025317744489338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30" x14ac:dyDescent="0.25">
      <c r="A64" s="61" t="s">
        <v>84</v>
      </c>
      <c r="B64" s="62" t="s">
        <v>85</v>
      </c>
      <c r="C64" s="26">
        <f>[1]Расшир!E697</f>
        <v>3693.7</v>
      </c>
      <c r="D64" s="26">
        <f>[1]Расшир!F697</f>
        <v>3618.8125199999999</v>
      </c>
      <c r="E64" s="28">
        <f>D64/C64</f>
        <v>0.97972561929772317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hidden="1" x14ac:dyDescent="0.25">
      <c r="A65" s="61" t="s">
        <v>86</v>
      </c>
      <c r="B65" s="62" t="s">
        <v>87</v>
      </c>
      <c r="C65" s="26">
        <f>[1]Расшир!$E$700</f>
        <v>0</v>
      </c>
      <c r="D65" s="26">
        <f>[1]Расшир!$F$700</f>
        <v>0</v>
      </c>
      <c r="E65" s="28"/>
      <c r="F65" s="21"/>
      <c r="G65" s="8"/>
      <c r="H65" s="8"/>
      <c r="I65" s="8"/>
      <c r="J65" s="8"/>
      <c r="K65" s="8"/>
      <c r="L65" s="8"/>
      <c r="M65" s="8"/>
      <c r="N65" s="8"/>
    </row>
    <row r="66" spans="1:14" ht="15.75" x14ac:dyDescent="0.25">
      <c r="A66" s="68" t="s">
        <v>88</v>
      </c>
      <c r="B66" s="55" t="s">
        <v>89</v>
      </c>
      <c r="C66" s="56">
        <f>[1]Расшир!E702</f>
        <v>14768984.919559998</v>
      </c>
      <c r="D66" s="56">
        <f>[1]Расшир!F702</f>
        <v>14469225.850920001</v>
      </c>
      <c r="E66" s="57">
        <f t="shared" si="0"/>
        <v>0.97970347520343137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58" t="s">
        <v>90</v>
      </c>
      <c r="B67" s="59" t="s">
        <v>91</v>
      </c>
      <c r="C67" s="26">
        <f>[1]Расшир!E743</f>
        <v>5092057.99737</v>
      </c>
      <c r="D67" s="26">
        <f>[1]Расшир!F743</f>
        <v>5006960.5702600004</v>
      </c>
      <c r="E67" s="28">
        <f t="shared" si="0"/>
        <v>0.9832882054458234</v>
      </c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8" t="s">
        <v>92</v>
      </c>
      <c r="B68" s="59" t="s">
        <v>93</v>
      </c>
      <c r="C68" s="26">
        <f>[1]Расшир!E757</f>
        <v>7437526.0129299993</v>
      </c>
      <c r="D68" s="26">
        <f>[1]Расшир!F757</f>
        <v>7277587.7867599996</v>
      </c>
      <c r="E68" s="28">
        <f t="shared" si="0"/>
        <v>0.9784957758948406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8" t="s">
        <v>94</v>
      </c>
      <c r="B69" s="70" t="s">
        <v>95</v>
      </c>
      <c r="C69" s="26">
        <f>[1]Расшир!E769</f>
        <v>1162910.29</v>
      </c>
      <c r="D69" s="26">
        <f>[1]Расшир!F769-0.01</f>
        <v>1148243.9550399999</v>
      </c>
      <c r="E69" s="28">
        <f t="shared" si="0"/>
        <v>0.98738824904541855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96</v>
      </c>
      <c r="B70" s="59" t="s">
        <v>97</v>
      </c>
      <c r="C70" s="26">
        <f>[1]Расшир!E776</f>
        <v>571610.24332000001</v>
      </c>
      <c r="D70" s="26">
        <f>[1]Расшир!F776</f>
        <v>537830.24774999998</v>
      </c>
      <c r="E70" s="28">
        <f t="shared" si="0"/>
        <v>0.94090379596103701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98</v>
      </c>
      <c r="B71" s="59" t="s">
        <v>99</v>
      </c>
      <c r="C71" s="26">
        <f>[1]Расшир!E797</f>
        <v>504880.37594000006</v>
      </c>
      <c r="D71" s="26">
        <f>[1]Расшир!F797</f>
        <v>498603.28110999998</v>
      </c>
      <c r="E71" s="28">
        <f t="shared" si="0"/>
        <v>0.98756716416574286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33.75" customHeight="1" x14ac:dyDescent="0.25">
      <c r="A72" s="68" t="s">
        <v>100</v>
      </c>
      <c r="B72" s="60" t="s">
        <v>101</v>
      </c>
      <c r="C72" s="56">
        <f>[1]Расшир!E818</f>
        <v>840606.43216999993</v>
      </c>
      <c r="D72" s="56">
        <f>[1]Расшир!F818</f>
        <v>829770.45818000007</v>
      </c>
      <c r="E72" s="57">
        <f t="shared" si="0"/>
        <v>0.98710933728876293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8.75" customHeight="1" x14ac:dyDescent="0.25">
      <c r="A73" s="58" t="s">
        <v>102</v>
      </c>
      <c r="B73" s="59" t="s">
        <v>103</v>
      </c>
      <c r="C73" s="26">
        <f>[1]Расшир!E858-0.01</f>
        <v>757129.40515000001</v>
      </c>
      <c r="D73" s="26">
        <f>[1]Расшир!F858</f>
        <v>746508.51626999991</v>
      </c>
      <c r="E73" s="28">
        <f t="shared" si="0"/>
        <v>0.98597216168364787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8" t="s">
        <v>104</v>
      </c>
      <c r="B74" s="59" t="s">
        <v>105</v>
      </c>
      <c r="C74" s="26">
        <f>[1]Расшир!E866</f>
        <v>22802.885999999999</v>
      </c>
      <c r="D74" s="26">
        <f>[1]Расшир!F866</f>
        <v>22802.885999999999</v>
      </c>
      <c r="E74" s="28">
        <f>D74/C74</f>
        <v>1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32.25" customHeight="1" x14ac:dyDescent="0.25">
      <c r="A75" s="58" t="s">
        <v>106</v>
      </c>
      <c r="B75" s="59" t="s">
        <v>107</v>
      </c>
      <c r="C75" s="26">
        <f>[1]Расшир!E870</f>
        <v>60674.131020000001</v>
      </c>
      <c r="D75" s="26">
        <f>[1]Расшир!F870-0.01</f>
        <v>60459.045910000001</v>
      </c>
      <c r="E75" s="28">
        <f t="shared" si="0"/>
        <v>0.99645507720697146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6.25" hidden="1" customHeight="1" x14ac:dyDescent="0.25">
      <c r="A76" s="68" t="s">
        <v>108</v>
      </c>
      <c r="B76" s="71" t="s">
        <v>109</v>
      </c>
      <c r="C76" s="56">
        <f>[1]Расшир!E881</f>
        <v>0</v>
      </c>
      <c r="D76" s="56">
        <f>[1]Расшир!F881</f>
        <v>0</v>
      </c>
      <c r="E76" s="69" t="e">
        <f t="shared" si="0"/>
        <v>#DIV/0!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18" hidden="1" customHeight="1" x14ac:dyDescent="0.25">
      <c r="A77" s="61" t="s">
        <v>110</v>
      </c>
      <c r="B77" s="62" t="s">
        <v>111</v>
      </c>
      <c r="C77" s="26">
        <f>[1]Расшир!E902</f>
        <v>0</v>
      </c>
      <c r="D77" s="26">
        <f>[1]Расшир!F902</f>
        <v>0</v>
      </c>
      <c r="E77" s="28" t="e">
        <f t="shared" si="0"/>
        <v>#DIV/0!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15.75" x14ac:dyDescent="0.25">
      <c r="A78" s="68" t="s">
        <v>112</v>
      </c>
      <c r="B78" s="55" t="s">
        <v>113</v>
      </c>
      <c r="C78" s="56">
        <f>[1]Расшир!E1002</f>
        <v>1971165.1366899998</v>
      </c>
      <c r="D78" s="56">
        <f>[1]Расшир!F1002</f>
        <v>1863548.5811499998</v>
      </c>
      <c r="E78" s="57">
        <f t="shared" si="0"/>
        <v>0.94540459673474597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58" t="s">
        <v>114</v>
      </c>
      <c r="B79" s="59" t="s">
        <v>115</v>
      </c>
      <c r="C79" s="26">
        <f>[1]Расшир!E1047</f>
        <v>27671.55</v>
      </c>
      <c r="D79" s="26">
        <f>[1]Расшир!F1047</f>
        <v>27670.466410000001</v>
      </c>
      <c r="E79" s="28">
        <f t="shared" si="0"/>
        <v>0.99996084100818361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8" t="s">
        <v>116</v>
      </c>
      <c r="B80" s="59" t="s">
        <v>117</v>
      </c>
      <c r="C80" s="26">
        <f>[1]Расшир!E1050</f>
        <v>699084.80160000001</v>
      </c>
      <c r="D80" s="26">
        <f>[1]Расшир!F1050</f>
        <v>698548.77734000003</v>
      </c>
      <c r="E80" s="28">
        <f t="shared" si="0"/>
        <v>0.99923324858618989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8" t="s">
        <v>118</v>
      </c>
      <c r="B81" s="59" t="s">
        <v>119</v>
      </c>
      <c r="C81" s="26">
        <f>[1]Расшир!E1054</f>
        <v>630040.82059000002</v>
      </c>
      <c r="D81" s="26">
        <f>[1]Расшир!F1054-0.01</f>
        <v>595297.90581000003</v>
      </c>
      <c r="E81" s="28">
        <f t="shared" si="0"/>
        <v>0.94485608924916153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120</v>
      </c>
      <c r="B82" s="59" t="s">
        <v>121</v>
      </c>
      <c r="C82" s="26">
        <f>[1]Расшир!E1068</f>
        <v>108435.1</v>
      </c>
      <c r="D82" s="26">
        <f>[1]Расшир!F1068</f>
        <v>100831.10625</v>
      </c>
      <c r="E82" s="28">
        <f>D82/C82</f>
        <v>0.92987516265489667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122</v>
      </c>
      <c r="B83" s="59" t="s">
        <v>123</v>
      </c>
      <c r="C83" s="26">
        <f>[1]Расшир!E1072+0.01</f>
        <v>505932.87450000003</v>
      </c>
      <c r="D83" s="26">
        <f>[1]Расшир!F1072-0.01</f>
        <v>441200.3053399999</v>
      </c>
      <c r="E83" s="28">
        <f t="shared" si="0"/>
        <v>0.87205304809660056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68" t="s">
        <v>124</v>
      </c>
      <c r="B84" s="55" t="s">
        <v>125</v>
      </c>
      <c r="C84" s="56">
        <f>[1]Расшир!E1084</f>
        <v>733792.54027</v>
      </c>
      <c r="D84" s="56">
        <f>[1]Расшир!F1084</f>
        <v>729814.58000999992</v>
      </c>
      <c r="E84" s="57">
        <f t="shared" si="0"/>
        <v>0.99457890337978039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8" t="s">
        <v>126</v>
      </c>
      <c r="B85" s="59" t="s">
        <v>127</v>
      </c>
      <c r="C85" s="26">
        <f>[1]Расшир!E1132</f>
        <v>339518.27393000002</v>
      </c>
      <c r="D85" s="26">
        <f>[1]Расшир!F1132</f>
        <v>339391.43041999999</v>
      </c>
      <c r="E85" s="28">
        <f t="shared" si="0"/>
        <v>0.99962640152315874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8" t="s">
        <v>128</v>
      </c>
      <c r="B86" s="59" t="s">
        <v>129</v>
      </c>
      <c r="C86" s="26">
        <f>[1]Расшир!E1135</f>
        <v>270223.42183000001</v>
      </c>
      <c r="D86" s="26">
        <f>[1]Расшир!F1135</f>
        <v>268001.94738999999</v>
      </c>
      <c r="E86" s="28">
        <f t="shared" si="0"/>
        <v>0.99177911957092468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8" t="s">
        <v>130</v>
      </c>
      <c r="B87" s="59" t="s">
        <v>131</v>
      </c>
      <c r="C87" s="26">
        <f>[1]Расшир!E1143+0.01</f>
        <v>124050.85450999999</v>
      </c>
      <c r="D87" s="26">
        <f>[1]Расшир!F1143</f>
        <v>122421.2022</v>
      </c>
      <c r="E87" s="28">
        <f t="shared" si="0"/>
        <v>0.98686303035608169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33.6" customHeight="1" x14ac:dyDescent="0.25">
      <c r="A88" s="68" t="s">
        <v>132</v>
      </c>
      <c r="B88" s="60" t="s">
        <v>133</v>
      </c>
      <c r="C88" s="56">
        <f>[1]Расшир!E1156</f>
        <v>1167788.05</v>
      </c>
      <c r="D88" s="56">
        <f>[1]Расшир!F1156</f>
        <v>1052437.70774</v>
      </c>
      <c r="E88" s="57">
        <f t="shared" si="0"/>
        <v>0.90122322089183904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32.25" customHeight="1" x14ac:dyDescent="0.25">
      <c r="A89" s="58" t="s">
        <v>134</v>
      </c>
      <c r="B89" s="59" t="s">
        <v>135</v>
      </c>
      <c r="C89" s="26">
        <f>[1]Расшир!E1159</f>
        <v>1167788.05</v>
      </c>
      <c r="D89" s="26">
        <f>[1]Расшир!F1159</f>
        <v>1052437.70774</v>
      </c>
      <c r="E89" s="28">
        <f t="shared" si="0"/>
        <v>0.90122322089183904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s="45" customFormat="1" ht="21" customHeight="1" x14ac:dyDescent="0.3">
      <c r="A90" s="41"/>
      <c r="B90" s="72" t="s">
        <v>136</v>
      </c>
      <c r="C90" s="73">
        <f>[1]Расшир!E1163</f>
        <v>30551509.839009997</v>
      </c>
      <c r="D90" s="73">
        <f>[1]Расшир!F1163</f>
        <v>28879393.453070004</v>
      </c>
      <c r="E90" s="74">
        <f t="shared" si="0"/>
        <v>0.94526894432546393</v>
      </c>
      <c r="F90" s="43"/>
      <c r="G90" s="44"/>
      <c r="H90" s="44"/>
      <c r="I90" s="44"/>
      <c r="J90" s="44"/>
      <c r="K90" s="44"/>
      <c r="L90" s="44"/>
      <c r="M90" s="44"/>
      <c r="N90" s="44"/>
    </row>
    <row r="91" spans="1:14" ht="15.75" x14ac:dyDescent="0.25">
      <c r="A91" s="12"/>
      <c r="B91" s="25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</row>
    <row r="92" spans="1:14" ht="31.5" x14ac:dyDescent="0.25">
      <c r="A92" s="12"/>
      <c r="B92" s="34" t="s">
        <v>137</v>
      </c>
      <c r="C92" s="18">
        <f>C37-C90</f>
        <v>-643839.86538999528</v>
      </c>
      <c r="D92" s="18">
        <f>D37-D90</f>
        <v>-440634.77206000686</v>
      </c>
      <c r="E92" s="20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hidden="1" x14ac:dyDescent="0.25">
      <c r="A93" s="12"/>
      <c r="B93" s="25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34" t="s">
        <v>138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5" t="s">
        <v>139</v>
      </c>
      <c r="C95" s="75">
        <f>[1]Расшир!E1169</f>
        <v>0</v>
      </c>
      <c r="D95" s="75">
        <f>[1]Расшир!F1169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5" t="s">
        <v>140</v>
      </c>
      <c r="C96" s="75">
        <f>[1]Расшир!E1170</f>
        <v>0</v>
      </c>
      <c r="D96" s="75">
        <f>[1]Расшир!F1170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A97" s="12"/>
      <c r="B97" s="25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47.25" x14ac:dyDescent="0.25">
      <c r="A98" s="12"/>
      <c r="B98" s="34" t="s">
        <v>141</v>
      </c>
      <c r="C98" s="18">
        <f>C99+C100</f>
        <v>-570027</v>
      </c>
      <c r="D98" s="18">
        <f>D99+D100</f>
        <v>70000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31.5" x14ac:dyDescent="0.25">
      <c r="A99" s="12"/>
      <c r="B99" s="32" t="s">
        <v>142</v>
      </c>
      <c r="C99" s="75">
        <f>[1]Расшир!E1173</f>
        <v>1240246.02</v>
      </c>
      <c r="D99" s="75">
        <f>[1]Расшир!F1173</f>
        <v>2670000</v>
      </c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2" t="s">
        <v>143</v>
      </c>
      <c r="C100" s="75">
        <f>[1]Расшир!E1174</f>
        <v>-1810273.02</v>
      </c>
      <c r="D100" s="75">
        <f>[1]Расшир!F1174</f>
        <v>-2600000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x14ac:dyDescent="0.25">
      <c r="A101" s="12"/>
      <c r="B101" s="25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34" t="s">
        <v>144</v>
      </c>
      <c r="C102" s="18">
        <f>C103+C104</f>
        <v>1070027</v>
      </c>
      <c r="D102" s="18">
        <f>[1]Расшир!F1176</f>
        <v>430000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5" t="s">
        <v>145</v>
      </c>
      <c r="C103" s="75">
        <f>[1]Расшир!E1177</f>
        <v>11610657.130000001</v>
      </c>
      <c r="D103" s="75">
        <f>[1]Расшир!F1177</f>
        <v>9426989.1600000001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31.5" x14ac:dyDescent="0.25">
      <c r="A104" s="12"/>
      <c r="B104" s="32" t="s">
        <v>146</v>
      </c>
      <c r="C104" s="75">
        <f>[1]Расшир!E1178</f>
        <v>-10540630.130000001</v>
      </c>
      <c r="D104" s="75">
        <f>[1]Расшир!F1178</f>
        <v>-8996989.1600000001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4" t="s">
        <v>147</v>
      </c>
      <c r="C106" s="18">
        <f>C107+C108</f>
        <v>143839.86538999528</v>
      </c>
      <c r="D106" s="18">
        <f>D107+D108</f>
        <v>-59365.227940000594</v>
      </c>
      <c r="E106" s="20"/>
      <c r="F106" s="76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25" t="s">
        <v>148</v>
      </c>
      <c r="C107" s="75">
        <f>[1]Расшир!E1188</f>
        <v>-42758573.123620003</v>
      </c>
      <c r="D107" s="75">
        <f>[1]Расшир!F1188</f>
        <v>-40774051.019019999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5" t="s">
        <v>149</v>
      </c>
      <c r="C108" s="75">
        <f>[1]Расшир!E1189</f>
        <v>42902412.989009999</v>
      </c>
      <c r="D108" s="75">
        <f>[1]Расшир!F1189</f>
        <v>40714685.791079998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31.5" hidden="1" x14ac:dyDescent="0.25">
      <c r="A110" s="12"/>
      <c r="B110" s="34" t="s">
        <v>150</v>
      </c>
      <c r="C110" s="18">
        <f>[1]Расшир!E1179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49.5" hidden="1" customHeight="1" x14ac:dyDescent="0.25">
      <c r="A111" s="12"/>
      <c r="B111" s="77" t="s">
        <v>151</v>
      </c>
      <c r="C111" s="78">
        <f>[1]Расшир!E1180</f>
        <v>0</v>
      </c>
      <c r="D111" s="79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7.25" hidden="1" x14ac:dyDescent="0.25">
      <c r="A112" s="12"/>
      <c r="B112" s="80" t="s">
        <v>152</v>
      </c>
      <c r="C112" s="26">
        <f>[1]Расшир!E1181</f>
        <v>0</v>
      </c>
      <c r="D112" s="75">
        <f>[1]Расшир!F1181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81" t="s">
        <v>153</v>
      </c>
      <c r="C113" s="82">
        <f>[1]Расшир!E1184</f>
        <v>0</v>
      </c>
      <c r="D113" s="83">
        <f>[1]Расшир!F1184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hidden="1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9.45" hidden="1" customHeight="1" x14ac:dyDescent="0.25">
      <c r="A115" s="12"/>
      <c r="B115" s="84" t="s">
        <v>154</v>
      </c>
      <c r="C115" s="79">
        <f>C116</f>
        <v>0</v>
      </c>
      <c r="D115" s="79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30" hidden="1" x14ac:dyDescent="0.25">
      <c r="A116" s="12"/>
      <c r="B116" s="85" t="s">
        <v>155</v>
      </c>
      <c r="C116" s="86">
        <f>[1]Расшир!E1183</f>
        <v>0</v>
      </c>
      <c r="D116" s="87">
        <f>[1]Расшир!F1183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25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5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2.25" customHeight="1" x14ac:dyDescent="0.25">
      <c r="A119" s="12"/>
      <c r="B119" s="34" t="s">
        <v>156</v>
      </c>
      <c r="C119" s="18">
        <f>C94+C98+C102+C106+C110</f>
        <v>643839.86538999528</v>
      </c>
      <c r="D119" s="18">
        <f>D94+D98+D102+D106+D110</f>
        <v>440634.77205999941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" hidden="1" customHeight="1" x14ac:dyDescent="0.25">
      <c r="B120" s="88"/>
      <c r="C120" s="89"/>
      <c r="D120" s="89"/>
      <c r="E120" s="9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8.75" hidden="1" x14ac:dyDescent="0.25">
      <c r="A121" s="91" t="s">
        <v>157</v>
      </c>
      <c r="B121" s="92"/>
      <c r="C121" s="93"/>
      <c r="D121" s="93" t="s">
        <v>158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0.5" hidden="1" customHeight="1" x14ac:dyDescent="0.25">
      <c r="A122" s="91"/>
      <c r="B122" s="92"/>
      <c r="C122" s="94"/>
      <c r="D122" s="95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23.25" hidden="1" customHeight="1" x14ac:dyDescent="0.25">
      <c r="A123" s="96" t="s">
        <v>159</v>
      </c>
      <c r="B123" s="92"/>
      <c r="C123" s="94"/>
      <c r="D123" s="95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9" hidden="1" customHeight="1" x14ac:dyDescent="0.25">
      <c r="A124" s="97" t="s">
        <v>160</v>
      </c>
      <c r="B124" s="92"/>
      <c r="C124" s="94"/>
      <c r="D124" s="95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 hidden="1" customHeight="1" x14ac:dyDescent="0.25">
      <c r="A125" s="98" t="s">
        <v>161</v>
      </c>
      <c r="B125" s="92"/>
      <c r="C125" s="94"/>
      <c r="D125" s="95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</row>
    <row r="405" spans="6:6" x14ac:dyDescent="0.2">
      <c r="F405" s="99"/>
    </row>
    <row r="490" spans="1:4" s="5" customFormat="1" ht="18.75" x14ac:dyDescent="0.3">
      <c r="A490" s="1"/>
      <c r="B490" s="2"/>
      <c r="C490" s="3"/>
      <c r="D490" s="100"/>
    </row>
    <row r="491" spans="1:4" s="5" customFormat="1" ht="18.75" x14ac:dyDescent="0.3">
      <c r="A491" s="1"/>
      <c r="B491" s="2"/>
      <c r="C491" s="3"/>
      <c r="D491" s="100"/>
    </row>
    <row r="494" spans="1:4" s="5" customFormat="1" x14ac:dyDescent="0.2">
      <c r="A494" s="1"/>
      <c r="B494" s="2"/>
      <c r="C494" s="3"/>
      <c r="D494" s="101"/>
    </row>
  </sheetData>
  <pageMargins left="0.15748031496062992" right="0.15748031496062992" top="0.15748031496062992" bottom="0.23622047244094491" header="0.15748031496062992" footer="0.19685039370078741"/>
  <pageSetup paperSize="9" scale="86" fitToHeight="2" orientation="portrait" r:id="rId1"/>
  <rowBreaks count="2" manualBreakCount="2">
    <brk id="39" max="16383" man="1"/>
    <brk id="88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E7F8AB-2A6B-493C-A68C-8C3A916FA838}"/>
</file>

<file path=customXml/itemProps2.xml><?xml version="1.0" encoding="utf-8"?>
<ds:datastoreItem xmlns:ds="http://schemas.openxmlformats.org/officeDocument/2006/customXml" ds:itemID="{69D37D7F-7517-4AF6-906E-701B93558CBC}"/>
</file>

<file path=customXml/itemProps3.xml><?xml version="1.0" encoding="utf-8"?>
<ds:datastoreItem xmlns:ds="http://schemas.openxmlformats.org/officeDocument/2006/customXml" ds:itemID="{B3043DEA-B9A1-4BEC-8FFE-D5682D9CB0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2018-01-19T08:22:14Z</dcterms:created>
  <dcterms:modified xsi:type="dcterms:W3CDTF">2018-01-24T03:00:18Z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