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на 01.12.2023" sheetId="1" r:id="rId1"/>
  </sheets>
  <externalReferences>
    <externalReference r:id="rId2"/>
  </externalReferences>
  <definedNames>
    <definedName name="Z_3A62FDFE_B33F_4285_AF26_B946B57D89E5_.wvu.Rows" localSheetId="0" hidden="1">'на 01.12.2023'!#REF!,'на 01.12.2023'!$36:$36,'на 01.12.2023'!#REF!,'на 01.12.2023'!$91:$94,'на 01.12.2023'!$107:$107,'на 01.12.2023'!#REF!,'на 01.12.2023'!$115:$115</definedName>
    <definedName name="Z_5F4BDBB1_E645_4516_8FC8_7D1E2AFE448F_.wvu.Rows" localSheetId="0" hidden="1">'на 01.12.2023'!#REF!,'на 01.12.2023'!$36:$36,'на 01.12.2023'!#REF!,'на 01.12.2023'!#REF!,'на 01.12.2023'!$91:$94,'на 01.12.2023'!$107:$107,'на 01.12.2023'!#REF!</definedName>
    <definedName name="Z_791A6B44_A126_477F_8F66_87C81269CCAF_.wvu.Rows" localSheetId="0" hidden="1">'на 01.12.2023'!#REF!,'на 01.12.2023'!$105:$106,'на 01.12.2023'!#REF!</definedName>
    <definedName name="Z_929FDB8F_E881_4391_AFBA_8453BF0DB0C3_.wvu.PrintArea" localSheetId="0" hidden="1">'на 01.12.2023'!$A$1:$D$119</definedName>
    <definedName name="Z_929FDB8F_E881_4391_AFBA_8453BF0DB0C3_.wvu.Rows" localSheetId="0" hidden="1">'на 01.12.2023'!$105:$106,'на 01.12.2023'!$115:$115</definedName>
    <definedName name="Z_941B9BCB_D95B_4828_B060_DECC595C9511_.wvu.Rows" localSheetId="0" hidden="1">'на 01.12.2023'!#REF!,'на 01.12.2023'!$31:$31,'на 01.12.2023'!$36:$36,'на 01.12.2023'!$43:$43,'на 01.12.2023'!#REF!,'на 01.12.2023'!#REF!,'на 01.12.2023'!#REF!,'на 01.12.2023'!$91:$94,'на 01.12.2023'!$104:$107,'на 01.12.2023'!$115:$115</definedName>
    <definedName name="Z_AD8B40E3_4B89_443C_9ACF_B6D22B3A77E7_.wvu.Rows" localSheetId="0" hidden="1">'на 01.12.2023'!#REF!,'на 01.12.2023'!$31:$31,'на 01.12.2023'!$36:$36,'на 01.12.2023'!$43:$43,'на 01.12.2023'!#REF!,'на 01.12.2023'!#REF!,'на 01.12.2023'!#REF!,'на 01.12.2023'!$91:$94,'на 01.12.2023'!$104:$107,'на 01.12.2023'!$115:$115</definedName>
    <definedName name="Z_AFEF4DE1_67D6_48C6_A8C8_B9E9198BBD0E_.wvu.PrintArea" localSheetId="0" hidden="1">'на 01.12.2023'!$A$1:$D$120</definedName>
    <definedName name="Z_AFEF4DE1_67D6_48C6_A8C8_B9E9198BBD0E_.wvu.Rows" localSheetId="0" hidden="1">'на 01.12.2023'!#REF!,'на 01.12.2023'!$36:$36,'на 01.12.2023'!#REF!,'на 01.12.2023'!#REF!,'на 01.12.2023'!#REF!,'на 01.12.2023'!#REF!,'на 01.12.2023'!#REF!,'на 01.12.2023'!#REF!,'на 01.12.2023'!$91:$94,'на 01.12.2023'!$105:$106,'на 01.12.2023'!#REF!,'на 01.12.2023'!#REF!,'на 01.12.2023'!$115:$115</definedName>
    <definedName name="Z_D2DF83CF_573E_4A86_A4BE_5A992E023C65_.wvu.Rows" localSheetId="0" hidden="1">'на 01.12.2023'!#REF!,'на 01.12.2023'!$105:$106,'на 01.12.2023'!#REF!</definedName>
    <definedName name="Z_E2CE03E0_A708_4616_8DFD_0910D1C70A9E_.wvu.Rows" localSheetId="0" hidden="1">'на 01.12.2023'!#REF!,'на 01.12.2023'!$105:$106,'на 01.12.2023'!#REF!</definedName>
    <definedName name="Z_E6F394BB_DB4B_47AB_A066_DC195B03AE3E_.wvu.Rows" localSheetId="0" hidden="1">'на 01.12.2023'!#REF!,'на 01.12.2023'!$36:$36,'на 01.12.2023'!#REF!,'на 01.12.2023'!#REF!,'на 01.12.2023'!#REF!,'на 01.12.2023'!#REF!,'на 01.12.2023'!$91:$94,'на 01.12.2023'!$103:$103,'на 01.12.2023'!#REF!,'на 01.12.2023'!#REF!,'на 01.12.2023'!$115:$115</definedName>
    <definedName name="Z_E8991B2E_0E9F_48F3_A4D6_3B340ABE8C8E_.wvu.Rows" localSheetId="0" hidden="1">'на 01.12.2023'!$36:$36,'на 01.12.2023'!#REF!</definedName>
    <definedName name="Z_F385514D_10E2_4F02_BC23_DB9B134ACC31_.wvu.PrintArea" localSheetId="0" hidden="1">'на 01.12.2023'!$A$1:$D$119</definedName>
    <definedName name="Z_F385514D_10E2_4F02_BC23_DB9B134ACC31_.wvu.Rows" localSheetId="0" hidden="1">'на 01.12.2023'!$105:$106,'на 01.12.2023'!$115:$115</definedName>
    <definedName name="Z_F59D258D_974D_4B2B_B7CC_86B99245EC3C_.wvu.PrintArea" localSheetId="0" hidden="1">'на 01.12.2023'!$A$1:$D$120</definedName>
    <definedName name="Z_F59D258D_974D_4B2B_B7CC_86B99245EC3C_.wvu.Rows" localSheetId="0" hidden="1">'на 01.12.2023'!#REF!,'на 01.12.2023'!$31:$31,'на 01.12.2023'!$36:$36,'на 01.12.2023'!$43:$43,'на 01.12.2023'!#REF!,'на 01.12.2023'!#REF!,'на 01.12.2023'!#REF!,'на 01.12.2023'!$91:$94,'на 01.12.2023'!$107:$107,'на 01.12.2023'!#REF!,'на 01.12.2023'!$115:$115</definedName>
    <definedName name="Z_F8542D9D_A523_4F6F_8CFE_9BA4BA3D5B88_.wvu.Rows" localSheetId="0" hidden="1">'на 01.12.2023'!$36:$36,'на 01.12.2023'!$91:$94,'на 01.12.2023'!$105:$107,'на 01.12.2023'!#REF!</definedName>
    <definedName name="Z_FAFBB87E_73E9_461E_A4E8_A0EB3259EED0_.wvu.PrintArea" localSheetId="0" hidden="1">'на 01.12.2023'!$A$1:$D$120</definedName>
    <definedName name="Z_FAFBB87E_73E9_461E_A4E8_A0EB3259EED0_.wvu.Rows" localSheetId="0" hidden="1">'на 01.12.2023'!#REF!,'на 01.12.2023'!$36:$36,'на 01.12.2023'!$91:$94,'на 01.12.2023'!$105:$107,'на 01.12.2023'!#REF!</definedName>
    <definedName name="_xlnm.Print_Area" localSheetId="0">'на 01.12.2023'!$A$1:$D$112</definedName>
  </definedNames>
  <calcPr calcId="145621"/>
</workbook>
</file>

<file path=xl/calcChain.xml><?xml version="1.0" encoding="utf-8"?>
<calcChain xmlns="http://schemas.openxmlformats.org/spreadsheetml/2006/main">
  <c r="C111" i="1" l="1"/>
  <c r="B111" i="1"/>
  <c r="C110" i="1"/>
  <c r="B110" i="1"/>
  <c r="C109" i="1"/>
  <c r="B109" i="1"/>
  <c r="C107" i="1"/>
  <c r="C108" i="1" s="1"/>
  <c r="B107" i="1"/>
  <c r="C106" i="1"/>
  <c r="C105" i="1" s="1"/>
  <c r="B106" i="1"/>
  <c r="B105" i="1" s="1"/>
  <c r="B104" i="1"/>
  <c r="C102" i="1"/>
  <c r="B102" i="1"/>
  <c r="C101" i="1"/>
  <c r="B101" i="1"/>
  <c r="B100" i="1" s="1"/>
  <c r="C100" i="1"/>
  <c r="C98" i="1"/>
  <c r="B98" i="1"/>
  <c r="C97" i="1"/>
  <c r="B97" i="1"/>
  <c r="B96" i="1" s="1"/>
  <c r="C94" i="1"/>
  <c r="B94" i="1"/>
  <c r="B92" i="1" s="1"/>
  <c r="C93" i="1"/>
  <c r="B93" i="1"/>
  <c r="C88" i="1"/>
  <c r="B88" i="1"/>
  <c r="C87" i="1"/>
  <c r="B87" i="1"/>
  <c r="C86" i="1"/>
  <c r="B86" i="1"/>
  <c r="C85" i="1"/>
  <c r="B85" i="1"/>
  <c r="B84" i="1" s="1"/>
  <c r="C83" i="1"/>
  <c r="D83" i="1" s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D71" i="1" s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D63" i="1" s="1"/>
  <c r="B63" i="1"/>
  <c r="C62" i="1"/>
  <c r="B62" i="1"/>
  <c r="C61" i="1"/>
  <c r="B61" i="1"/>
  <c r="C60" i="1"/>
  <c r="B60" i="1"/>
  <c r="C59" i="1"/>
  <c r="D59" i="1" s="1"/>
  <c r="B59" i="1"/>
  <c r="C58" i="1"/>
  <c r="B58" i="1"/>
  <c r="C57" i="1"/>
  <c r="D57" i="1" s="1"/>
  <c r="B57" i="1"/>
  <c r="C56" i="1"/>
  <c r="B56" i="1"/>
  <c r="C55" i="1"/>
  <c r="D55" i="1" s="1"/>
  <c r="B55" i="1"/>
  <c r="C54" i="1"/>
  <c r="B54" i="1"/>
  <c r="C53" i="1"/>
  <c r="B53" i="1"/>
  <c r="C52" i="1"/>
  <c r="B52" i="1"/>
  <c r="C51" i="1"/>
  <c r="B51" i="1"/>
  <c r="D51" i="1" s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D40" i="1" s="1"/>
  <c r="B40" i="1"/>
  <c r="C39" i="1"/>
  <c r="B39" i="1"/>
  <c r="C35" i="1"/>
  <c r="B35" i="1"/>
  <c r="B90" i="1" s="1"/>
  <c r="C34" i="1"/>
  <c r="D34" i="1" s="1"/>
  <c r="B34" i="1"/>
  <c r="C33" i="1"/>
  <c r="D33" i="1" s="1"/>
  <c r="B33" i="1"/>
  <c r="C32" i="1"/>
  <c r="D32" i="1" s="1"/>
  <c r="B32" i="1"/>
  <c r="C31" i="1"/>
  <c r="D31" i="1" s="1"/>
  <c r="B31" i="1"/>
  <c r="C30" i="1"/>
  <c r="B30" i="1"/>
  <c r="C29" i="1"/>
  <c r="B29" i="1"/>
  <c r="C28" i="1"/>
  <c r="B28" i="1"/>
  <c r="C27" i="1"/>
  <c r="B27" i="1"/>
  <c r="C26" i="1"/>
  <c r="D26" i="1" s="1"/>
  <c r="B26" i="1"/>
  <c r="C25" i="1"/>
  <c r="B25" i="1"/>
  <c r="C24" i="1"/>
  <c r="B24" i="1"/>
  <c r="C23" i="1"/>
  <c r="B23" i="1"/>
  <c r="C22" i="1"/>
  <c r="B22" i="1"/>
  <c r="C21" i="1"/>
  <c r="D21" i="1" s="1"/>
  <c r="B21" i="1"/>
  <c r="C20" i="1"/>
  <c r="D20" i="1" s="1"/>
  <c r="B20" i="1"/>
  <c r="C19" i="1"/>
  <c r="B19" i="1"/>
  <c r="C18" i="1"/>
  <c r="B18" i="1"/>
  <c r="C17" i="1"/>
  <c r="B17" i="1"/>
  <c r="C16" i="1"/>
  <c r="B16" i="1"/>
  <c r="D16" i="1" s="1"/>
  <c r="C15" i="1"/>
  <c r="D15" i="1" s="1"/>
  <c r="B15" i="1"/>
  <c r="C14" i="1"/>
  <c r="D14" i="1" s="1"/>
  <c r="B14" i="1"/>
  <c r="C13" i="1"/>
  <c r="B13" i="1"/>
  <c r="C12" i="1"/>
  <c r="B12" i="1"/>
  <c r="D12" i="1" s="1"/>
  <c r="C11" i="1"/>
  <c r="B11" i="1"/>
  <c r="C10" i="1"/>
  <c r="B10" i="1"/>
  <c r="C9" i="1"/>
  <c r="D9" i="1" s="1"/>
  <c r="B9" i="1"/>
  <c r="C8" i="1"/>
  <c r="D8" i="1" s="1"/>
  <c r="B8" i="1"/>
  <c r="C7" i="1"/>
  <c r="D7" i="1" s="1"/>
  <c r="B7" i="1"/>
  <c r="C6" i="1"/>
  <c r="B6" i="1"/>
  <c r="C92" i="1" l="1"/>
  <c r="D28" i="1"/>
  <c r="D54" i="1"/>
  <c r="D60" i="1"/>
  <c r="D66" i="1"/>
  <c r="D72" i="1"/>
  <c r="D10" i="1"/>
  <c r="D22" i="1"/>
  <c r="D74" i="1"/>
  <c r="D56" i="1"/>
  <c r="D81" i="1"/>
  <c r="D13" i="1"/>
  <c r="D24" i="1"/>
  <c r="D50" i="1"/>
  <c r="D86" i="1"/>
  <c r="B112" i="1"/>
  <c r="D45" i="1"/>
  <c r="D75" i="1"/>
  <c r="C96" i="1"/>
  <c r="D49" i="1"/>
  <c r="D19" i="1"/>
  <c r="D65" i="1"/>
  <c r="D18" i="1"/>
  <c r="D80" i="1"/>
  <c r="D27" i="1"/>
  <c r="D30" i="1"/>
  <c r="D42" i="1"/>
  <c r="D53" i="1"/>
  <c r="D62" i="1"/>
  <c r="D78" i="1"/>
  <c r="D17" i="1"/>
  <c r="D58" i="1"/>
  <c r="D68" i="1"/>
  <c r="D29" i="1"/>
  <c r="D47" i="1"/>
  <c r="D52" i="1"/>
  <c r="D77" i="1"/>
  <c r="D35" i="1"/>
  <c r="D64" i="1"/>
  <c r="D73" i="1"/>
  <c r="D82" i="1"/>
  <c r="D25" i="1"/>
  <c r="D43" i="1"/>
  <c r="D6" i="1"/>
  <c r="D11" i="1"/>
  <c r="D39" i="1"/>
  <c r="D69" i="1"/>
  <c r="D44" i="1"/>
  <c r="D70" i="1"/>
  <c r="D79" i="1"/>
  <c r="D61" i="1"/>
  <c r="D23" i="1"/>
  <c r="D41" i="1"/>
  <c r="D67" i="1"/>
  <c r="D76" i="1"/>
  <c r="C104" i="1"/>
  <c r="C90" i="1"/>
  <c r="C84" i="1"/>
  <c r="D84" i="1" s="1"/>
  <c r="D87" i="1"/>
  <c r="D48" i="1"/>
  <c r="D85" i="1"/>
  <c r="D88" i="1"/>
  <c r="C112" i="1" l="1"/>
</calcChain>
</file>

<file path=xl/sharedStrings.xml><?xml version="1.0" encoding="utf-8"?>
<sst xmlns="http://schemas.openxmlformats.org/spreadsheetml/2006/main" count="107" uniqueCount="107">
  <si>
    <t xml:space="preserve">                           Сведения об исполнении бюджета г. Красноярска на 01.12.2023 </t>
  </si>
  <si>
    <t>тыс. руб.</t>
  </si>
  <si>
    <t>Наименование показателей</t>
  </si>
  <si>
    <t>Бюджет города на 2023 год с учетом изменений</t>
  </si>
  <si>
    <t>Исполнено на 01.12.2023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</si>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</sst>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3/&#1085;&#1072;%2001.12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2.23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29854960.03757</v>
          </cell>
          <cell r="F7">
            <v>26633928.487569999</v>
          </cell>
        </row>
        <row r="8">
          <cell r="E8">
            <v>19073701.390000001</v>
          </cell>
          <cell r="F8">
            <v>16981165.768210001</v>
          </cell>
        </row>
        <row r="9">
          <cell r="E9">
            <v>4429055.75</v>
          </cell>
          <cell r="F9">
            <v>4606338.6152999997</v>
          </cell>
        </row>
        <row r="16">
          <cell r="E16">
            <v>14644645.640000001</v>
          </cell>
          <cell r="F16">
            <v>12374827.152910002</v>
          </cell>
        </row>
        <row r="39">
          <cell r="E39">
            <v>5930135.5300000003</v>
          </cell>
          <cell r="F39">
            <v>5357028.2314400002</v>
          </cell>
        </row>
        <row r="40">
          <cell r="E40">
            <v>5447610.3900000006</v>
          </cell>
          <cell r="F40">
            <v>5109019.8936700001</v>
          </cell>
        </row>
        <row r="48">
          <cell r="E48">
            <v>1883.82</v>
          </cell>
          <cell r="F48">
            <v>-11550.646779999999</v>
          </cell>
        </row>
        <row r="51">
          <cell r="E51">
            <v>4338.37</v>
          </cell>
          <cell r="F51">
            <v>4245.3793500000002</v>
          </cell>
        </row>
        <row r="55">
          <cell r="E55">
            <v>1235957.73</v>
          </cell>
          <cell r="F55">
            <v>1092834.3683</v>
          </cell>
        </row>
        <row r="57">
          <cell r="E57">
            <v>421756.38</v>
          </cell>
          <cell r="F57">
            <v>381050.97671000002</v>
          </cell>
        </row>
        <row r="58">
          <cell r="E58">
            <v>814201.35</v>
          </cell>
          <cell r="F58">
            <v>711783.3915899999</v>
          </cell>
        </row>
        <row r="67">
          <cell r="E67">
            <v>284436.09000000003</v>
          </cell>
          <cell r="F67">
            <v>224181.33306</v>
          </cell>
        </row>
        <row r="75">
          <cell r="E75">
            <v>4.3</v>
          </cell>
          <cell r="F75">
            <v>31.553239999999999</v>
          </cell>
        </row>
        <row r="92">
          <cell r="E92">
            <v>1146581.6600000001</v>
          </cell>
          <cell r="F92">
            <v>896815.92084999999</v>
          </cell>
        </row>
        <row r="130">
          <cell r="E130">
            <v>71121.290000000008</v>
          </cell>
          <cell r="F130">
            <v>55818.411110000001</v>
          </cell>
        </row>
        <row r="140">
          <cell r="E140">
            <v>125985.92</v>
          </cell>
          <cell r="F140">
            <v>170039.08585999999</v>
          </cell>
        </row>
        <row r="154">
          <cell r="E154">
            <v>291311.72000000003</v>
          </cell>
          <cell r="F154">
            <v>359279.00043000001</v>
          </cell>
        </row>
        <row r="179">
          <cell r="E179">
            <v>93.53</v>
          </cell>
          <cell r="F179">
            <v>124.45</v>
          </cell>
        </row>
        <row r="184">
          <cell r="E184">
            <v>125961.74</v>
          </cell>
          <cell r="F184">
            <v>123131.29084</v>
          </cell>
        </row>
        <row r="303">
          <cell r="E303">
            <v>30547.467570000001</v>
          </cell>
          <cell r="F303">
            <v>3703.8798599999996</v>
          </cell>
        </row>
        <row r="313">
          <cell r="E313">
            <v>30348342.657720007</v>
          </cell>
          <cell r="F313">
            <v>21852311.239520002</v>
          </cell>
        </row>
        <row r="314">
          <cell r="E314">
            <v>30371160.883230004</v>
          </cell>
          <cell r="F314">
            <v>21912609.412100002</v>
          </cell>
        </row>
        <row r="319">
          <cell r="E319">
            <v>11601561.442470003</v>
          </cell>
          <cell r="F319">
            <v>6284053.2179700006</v>
          </cell>
        </row>
        <row r="401">
          <cell r="E401">
            <v>16582666.64677</v>
          </cell>
          <cell r="F401">
            <v>14810593.74165</v>
          </cell>
        </row>
        <row r="453">
          <cell r="E453">
            <v>2186932.7939900002</v>
          </cell>
          <cell r="F453">
            <v>817962.45247999998</v>
          </cell>
        </row>
        <row r="480">
          <cell r="E480">
            <v>37473.469590000001</v>
          </cell>
          <cell r="F480">
            <v>41507.821889999999</v>
          </cell>
        </row>
        <row r="486">
          <cell r="E486">
            <v>-60291.695099999997</v>
          </cell>
          <cell r="F486">
            <v>-101805.99447000001</v>
          </cell>
        </row>
        <row r="517">
          <cell r="E517">
            <v>60203302.695290007</v>
          </cell>
          <cell r="F517">
            <v>48486239.727090001</v>
          </cell>
        </row>
        <row r="520">
          <cell r="E520">
            <v>3617678.9072400001</v>
          </cell>
          <cell r="F520">
            <v>2933044.5693200002</v>
          </cell>
        </row>
        <row r="562">
          <cell r="E562">
            <v>6353.6995999999999</v>
          </cell>
          <cell r="F562">
            <v>5010.3579499999996</v>
          </cell>
        </row>
        <row r="566">
          <cell r="E566">
            <v>116704.87</v>
          </cell>
          <cell r="F566">
            <v>97110.491340000008</v>
          </cell>
        </row>
        <row r="577">
          <cell r="E577">
            <v>1397923.47505</v>
          </cell>
          <cell r="F577">
            <v>1152144.0788200002</v>
          </cell>
        </row>
        <row r="590">
          <cell r="E590">
            <v>82.7</v>
          </cell>
          <cell r="F590">
            <v>17.504999999999999</v>
          </cell>
        </row>
        <row r="593">
          <cell r="E593">
            <v>320789.17</v>
          </cell>
          <cell r="F593">
            <v>260209.59516999999</v>
          </cell>
        </row>
        <row r="604">
          <cell r="E604">
            <v>159992.91785999999</v>
          </cell>
          <cell r="F604">
            <v>148708.68049</v>
          </cell>
        </row>
        <row r="612">
          <cell r="E612">
            <v>4921.25522</v>
          </cell>
          <cell r="F612">
            <v>0</v>
          </cell>
        </row>
        <row r="614">
          <cell r="E614">
            <v>1992.9</v>
          </cell>
          <cell r="F614">
            <v>1992.9</v>
          </cell>
        </row>
        <row r="617">
          <cell r="E617">
            <v>1608917.9195100002</v>
          </cell>
          <cell r="F617">
            <v>1267850.9605500002</v>
          </cell>
        </row>
        <row r="648">
          <cell r="E648">
            <v>172363.82189999998</v>
          </cell>
          <cell r="F648">
            <v>150545.54683000001</v>
          </cell>
        </row>
        <row r="667">
          <cell r="E667">
            <v>23568.827239999999</v>
          </cell>
          <cell r="F667">
            <v>22823.675470000002</v>
          </cell>
        </row>
        <row r="676">
          <cell r="E676">
            <v>148794.99466</v>
          </cell>
          <cell r="F676">
            <v>127721.87135999999</v>
          </cell>
        </row>
        <row r="686">
          <cell r="E686">
            <v>14988477.834150001</v>
          </cell>
          <cell r="F686">
            <v>7532557.7639499996</v>
          </cell>
        </row>
        <row r="751">
          <cell r="E751">
            <v>6160058.1510600001</v>
          </cell>
          <cell r="F751">
            <v>1504668.2115600002</v>
          </cell>
        </row>
        <row r="766">
          <cell r="E766">
            <v>8533489.878349999</v>
          </cell>
          <cell r="F766">
            <v>5871386.4040200002</v>
          </cell>
        </row>
        <row r="778">
          <cell r="E778">
            <v>294929.80473999999</v>
          </cell>
          <cell r="F778">
            <v>156503.14836999995</v>
          </cell>
        </row>
        <row r="802">
          <cell r="E802">
            <v>5050038.0346499998</v>
          </cell>
          <cell r="F802">
            <v>3217376.8048199997</v>
          </cell>
        </row>
        <row r="851">
          <cell r="E851">
            <v>1238116.0014</v>
          </cell>
          <cell r="F851">
            <v>941687.75893000001</v>
          </cell>
        </row>
        <row r="865">
          <cell r="E865">
            <v>1092926.7701699999</v>
          </cell>
          <cell r="F865">
            <v>176844.1349</v>
          </cell>
        </row>
        <row r="873">
          <cell r="E873">
            <v>2061643.2191599999</v>
          </cell>
          <cell r="F873">
            <v>1570730.7417499998</v>
          </cell>
        </row>
        <row r="889">
          <cell r="E889">
            <v>657352.04392000008</v>
          </cell>
          <cell r="F889">
            <v>528114.16923999996</v>
          </cell>
        </row>
        <row r="913">
          <cell r="E913">
            <v>12871.165799999999</v>
          </cell>
          <cell r="F913">
            <v>3662.8741300000002</v>
          </cell>
        </row>
        <row r="922">
          <cell r="E922">
            <v>318</v>
          </cell>
          <cell r="F922">
            <v>318</v>
          </cell>
        </row>
        <row r="924">
          <cell r="E924">
            <v>4222.3757699999996</v>
          </cell>
          <cell r="F924">
            <v>3224.7581100000002</v>
          </cell>
        </row>
        <row r="929">
          <cell r="E929">
            <v>8330.7900300000001</v>
          </cell>
          <cell r="F929">
            <v>120.11602000000001</v>
          </cell>
        </row>
        <row r="931">
          <cell r="E931">
            <v>28905699.55353</v>
          </cell>
          <cell r="F931">
            <v>24481025.242019996</v>
          </cell>
        </row>
        <row r="982">
          <cell r="E982">
            <v>10452298.55329</v>
          </cell>
          <cell r="F982">
            <v>8862766.6659300011</v>
          </cell>
        </row>
        <row r="996">
          <cell r="E996">
            <v>14298111.91282</v>
          </cell>
          <cell r="F996">
            <v>12102830.18241</v>
          </cell>
        </row>
        <row r="1011">
          <cell r="E1011">
            <v>2084712.4096799998</v>
          </cell>
          <cell r="F1011">
            <v>1745667.3684200002</v>
          </cell>
        </row>
        <row r="1031">
          <cell r="E1031">
            <v>459546.74085</v>
          </cell>
          <cell r="F1031">
            <v>421899.17903999996</v>
          </cell>
        </row>
        <row r="1054">
          <cell r="E1054">
            <v>1611029.93689</v>
          </cell>
          <cell r="F1054">
            <v>1347861.8462199997</v>
          </cell>
        </row>
        <row r="1076">
          <cell r="E1076">
            <v>1768625.7862900002</v>
          </cell>
          <cell r="F1076">
            <v>1486360.4175300002</v>
          </cell>
        </row>
        <row r="1117">
          <cell r="E1117">
            <v>1603239.0477400001</v>
          </cell>
          <cell r="F1117">
            <v>1363767.63487</v>
          </cell>
        </row>
        <row r="1126">
          <cell r="E1126">
            <v>33987.637849999999</v>
          </cell>
          <cell r="F1126">
            <v>30625.890050000002</v>
          </cell>
        </row>
        <row r="1130">
          <cell r="E1130">
            <v>131399.10070000001</v>
          </cell>
          <cell r="F1130">
            <v>91966.892609999995</v>
          </cell>
        </row>
        <row r="1266">
          <cell r="E1266">
            <v>3195134.7895</v>
          </cell>
          <cell r="F1266">
            <v>2643497.7477299999</v>
          </cell>
        </row>
        <row r="1315">
          <cell r="E1315">
            <v>95170</v>
          </cell>
          <cell r="F1315">
            <v>73229.310719999994</v>
          </cell>
        </row>
        <row r="1325">
          <cell r="E1325">
            <v>1942211.9728699999</v>
          </cell>
          <cell r="F1325">
            <v>1434278.32012</v>
          </cell>
        </row>
        <row r="1340">
          <cell r="E1340">
            <v>1064877.9350700001</v>
          </cell>
          <cell r="F1340">
            <v>1058775.1878899999</v>
          </cell>
        </row>
        <row r="1348">
          <cell r="E1348">
            <v>92874.881559999994</v>
          </cell>
          <cell r="F1348">
            <v>77214.929000000018</v>
          </cell>
        </row>
        <row r="1366">
          <cell r="E1366">
            <v>2666342.2681</v>
          </cell>
          <cell r="F1366">
            <v>2234993.27575</v>
          </cell>
        </row>
        <row r="1425">
          <cell r="E1425">
            <v>821845.51240999997</v>
          </cell>
          <cell r="F1425">
            <v>633526.35502999998</v>
          </cell>
        </row>
        <row r="1434">
          <cell r="E1434">
            <v>1559165.5591200001</v>
          </cell>
          <cell r="F1434">
            <v>1360405.5784700001</v>
          </cell>
        </row>
        <row r="1442">
          <cell r="E1442">
            <v>285331.19656999997</v>
          </cell>
          <cell r="F1442">
            <v>241061.34224999999</v>
          </cell>
        </row>
        <row r="1463">
          <cell r="E1463">
            <v>57782.01</v>
          </cell>
          <cell r="F1463">
            <v>52022.610560000001</v>
          </cell>
        </row>
        <row r="1464">
          <cell r="E1464">
            <v>590139.46891000005</v>
          </cell>
          <cell r="F1464">
            <v>402995.58895</v>
          </cell>
        </row>
        <row r="1467">
          <cell r="E1467">
            <v>590139.46891000005</v>
          </cell>
          <cell r="F1467">
            <v>402995.58895</v>
          </cell>
        </row>
        <row r="1471">
          <cell r="E1471">
            <v>61025153.640069991</v>
          </cell>
          <cell r="F1471">
            <v>45138082.441590004</v>
          </cell>
        </row>
        <row r="1477">
          <cell r="E1477">
            <v>3100000</v>
          </cell>
        </row>
        <row r="1478">
          <cell r="E1478">
            <v>-750000</v>
          </cell>
          <cell r="F1478">
            <v>-750000</v>
          </cell>
        </row>
        <row r="1481">
          <cell r="E1481">
            <v>4348490</v>
          </cell>
          <cell r="F1481">
            <v>1500000</v>
          </cell>
        </row>
        <row r="1482">
          <cell r="E1482">
            <v>-4348490</v>
          </cell>
        </row>
        <row r="1484">
          <cell r="F1484">
            <v>-1400000</v>
          </cell>
        </row>
        <row r="1485">
          <cell r="E1485">
            <v>7398490</v>
          </cell>
          <cell r="F1485">
            <v>2550000</v>
          </cell>
        </row>
        <row r="1486">
          <cell r="E1486">
            <v>-9748490</v>
          </cell>
          <cell r="F1486">
            <v>-3950000</v>
          </cell>
        </row>
        <row r="1487">
          <cell r="E1487">
            <v>0</v>
          </cell>
        </row>
        <row r="1492">
          <cell r="E1492">
            <v>0</v>
          </cell>
          <cell r="F1492">
            <v>867899.87944000005</v>
          </cell>
        </row>
        <row r="1495">
          <cell r="E1495">
            <v>821850.944780007</v>
          </cell>
          <cell r="F1495">
            <v>-3566057.1649399996</v>
          </cell>
        </row>
        <row r="1496">
          <cell r="E1496">
            <v>-75050282.695289999</v>
          </cell>
          <cell r="F1496">
            <v>-69117474.508239999</v>
          </cell>
        </row>
        <row r="1497">
          <cell r="E1497">
            <v>75872133.640070006</v>
          </cell>
          <cell r="F1497">
            <v>65551417.3433</v>
          </cell>
        </row>
      </sheetData>
      <sheetData sheetId="1"/>
      <sheetData sheetId="2">
        <row r="27">
          <cell r="D27">
            <v>1539121.67</v>
          </cell>
          <cell r="E27">
            <v>1369775.1943699999</v>
          </cell>
        </row>
        <row r="39">
          <cell r="D39">
            <v>476302.95</v>
          </cell>
          <cell r="E39">
            <v>255313.60519999999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7" ht="12.6" customHeight="1" x14ac:dyDescent="0.2"/>
    <row r="2" spans="1:7" ht="25.5" customHeight="1" x14ac:dyDescent="0.25">
      <c r="A2" s="5" t="s">
        <v>0</v>
      </c>
      <c r="B2" s="6"/>
      <c r="C2" s="6"/>
      <c r="D2" s="6"/>
      <c r="E2" s="8"/>
      <c r="F2" s="8"/>
      <c r="G2" s="8"/>
    </row>
    <row r="3" spans="1:7" ht="17.45" customHeight="1" x14ac:dyDescent="0.25">
      <c r="A3" s="9"/>
      <c r="B3" s="8"/>
      <c r="C3" s="10"/>
      <c r="D3" s="11"/>
      <c r="E3" s="8"/>
      <c r="F3" s="8"/>
      <c r="G3" s="8"/>
    </row>
    <row r="4" spans="1:7" ht="15.75" x14ac:dyDescent="0.25">
      <c r="A4" s="9"/>
      <c r="B4" s="8"/>
      <c r="C4" s="10"/>
      <c r="D4" s="12" t="s">
        <v>1</v>
      </c>
      <c r="E4" s="8"/>
      <c r="F4" s="8"/>
      <c r="G4" s="8"/>
    </row>
    <row r="5" spans="1:7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</row>
    <row r="6" spans="1:7" ht="24" customHeight="1" x14ac:dyDescent="0.25">
      <c r="A6" s="17" t="s">
        <v>6</v>
      </c>
      <c r="B6" s="18">
        <f>'[1]Расшир на 01.12.23'!E7</f>
        <v>29854960.03757</v>
      </c>
      <c r="C6" s="18">
        <f>'[1]Расшир на 01.12.23'!F7</f>
        <v>26633928.487569999</v>
      </c>
      <c r="D6" s="19">
        <f>C6/B6</f>
        <v>0.89211067286820689</v>
      </c>
      <c r="E6" s="8"/>
      <c r="F6" s="8"/>
      <c r="G6" s="8"/>
    </row>
    <row r="7" spans="1:7" ht="24" customHeight="1" x14ac:dyDescent="0.25">
      <c r="A7" s="20" t="s">
        <v>7</v>
      </c>
      <c r="B7" s="18">
        <f>'[1]Расшир на 01.12.23'!E8</f>
        <v>19073701.390000001</v>
      </c>
      <c r="C7" s="18">
        <f>'[1]Расшир на 01.12.23'!F8</f>
        <v>16981165.768210001</v>
      </c>
      <c r="D7" s="19">
        <f t="shared" ref="D7:D70" si="0">C7/B7</f>
        <v>0.89029210539664427</v>
      </c>
      <c r="E7" s="8"/>
      <c r="F7" s="8"/>
      <c r="G7" s="8"/>
    </row>
    <row r="8" spans="1:7" ht="24" customHeight="1" x14ac:dyDescent="0.25">
      <c r="A8" s="21" t="s">
        <v>8</v>
      </c>
      <c r="B8" s="22">
        <f>'[1]Расшир на 01.12.23'!E9</f>
        <v>4429055.75</v>
      </c>
      <c r="C8" s="22">
        <f>'[1]Расшир на 01.12.23'!F9</f>
        <v>4606338.6152999997</v>
      </c>
      <c r="D8" s="23">
        <f t="shared" si="0"/>
        <v>1.0400272372502875</v>
      </c>
      <c r="E8" s="8"/>
      <c r="F8" s="8"/>
      <c r="G8" s="8"/>
    </row>
    <row r="9" spans="1:7" ht="24" customHeight="1" x14ac:dyDescent="0.25">
      <c r="A9" s="21" t="s">
        <v>9</v>
      </c>
      <c r="B9" s="22">
        <f>'[1]Расшир на 01.12.23'!E16</f>
        <v>14644645.640000001</v>
      </c>
      <c r="C9" s="22">
        <f>'[1]Расшир на 01.12.23'!F16</f>
        <v>12374827.152910002</v>
      </c>
      <c r="D9" s="23">
        <f t="shared" si="0"/>
        <v>0.84500693680902206</v>
      </c>
      <c r="E9" s="8"/>
      <c r="F9" s="8"/>
      <c r="G9" s="8"/>
    </row>
    <row r="10" spans="1:7" ht="24" customHeight="1" x14ac:dyDescent="0.25">
      <c r="A10" s="24" t="s">
        <v>10</v>
      </c>
      <c r="B10" s="18">
        <f>[1]экономика!D27</f>
        <v>1539121.67</v>
      </c>
      <c r="C10" s="18">
        <f>[1]экономика!E27</f>
        <v>1369775.1943699999</v>
      </c>
      <c r="D10" s="19">
        <f t="shared" si="0"/>
        <v>0.8899720022589247</v>
      </c>
      <c r="E10" s="8"/>
      <c r="F10" s="8"/>
      <c r="G10" s="8"/>
    </row>
    <row r="11" spans="1:7" ht="24" customHeight="1" x14ac:dyDescent="0.25">
      <c r="A11" s="20" t="s">
        <v>11</v>
      </c>
      <c r="B11" s="18">
        <f>'[1]Расшир на 01.12.23'!E39</f>
        <v>5930135.5300000003</v>
      </c>
      <c r="C11" s="18">
        <f>'[1]Расшир на 01.12.23'!F39</f>
        <v>5357028.2314400002</v>
      </c>
      <c r="D11" s="19">
        <f t="shared" si="0"/>
        <v>0.90335679586736195</v>
      </c>
      <c r="E11" s="8"/>
      <c r="F11" s="8"/>
      <c r="G11" s="8"/>
    </row>
    <row r="12" spans="1:7" ht="24" customHeight="1" x14ac:dyDescent="0.25">
      <c r="A12" s="21" t="s">
        <v>12</v>
      </c>
      <c r="B12" s="22">
        <f>'[1]Расшир на 01.12.23'!E40</f>
        <v>5447610.3900000006</v>
      </c>
      <c r="C12" s="22">
        <f>'[1]Расшир на 01.12.23'!F40</f>
        <v>5109019.8936700001</v>
      </c>
      <c r="D12" s="23">
        <f t="shared" si="0"/>
        <v>0.93784605137115906</v>
      </c>
      <c r="E12" s="8"/>
      <c r="F12" s="8"/>
      <c r="G12" s="8"/>
    </row>
    <row r="13" spans="1:7" ht="24" customHeight="1" x14ac:dyDescent="0.25">
      <c r="A13" s="25" t="s">
        <v>13</v>
      </c>
      <c r="B13" s="22">
        <f>'[1]Расшир на 01.12.23'!E48</f>
        <v>1883.82</v>
      </c>
      <c r="C13" s="22">
        <f>'[1]Расшир на 01.12.23'!F48</f>
        <v>-11550.646779999999</v>
      </c>
      <c r="D13" s="23">
        <f t="shared" si="0"/>
        <v>-6.1315023622214433</v>
      </c>
      <c r="E13" s="8"/>
      <c r="F13" s="8"/>
      <c r="G13" s="8"/>
    </row>
    <row r="14" spans="1:7" ht="24" customHeight="1" x14ac:dyDescent="0.25">
      <c r="A14" s="21" t="s">
        <v>14</v>
      </c>
      <c r="B14" s="22">
        <f>'[1]Расшир на 01.12.23'!E51</f>
        <v>4338.37</v>
      </c>
      <c r="C14" s="22">
        <f>'[1]Расшир на 01.12.23'!F51</f>
        <v>4245.3793500000002</v>
      </c>
      <c r="D14" s="23">
        <f t="shared" si="0"/>
        <v>0.97856553267701929</v>
      </c>
      <c r="E14" s="8"/>
      <c r="F14" s="8"/>
      <c r="G14" s="8"/>
    </row>
    <row r="15" spans="1:7" ht="36.75" customHeight="1" x14ac:dyDescent="0.25">
      <c r="A15" s="26" t="s">
        <v>15</v>
      </c>
      <c r="B15" s="22">
        <f>[1]экономика!D39</f>
        <v>476302.95</v>
      </c>
      <c r="C15" s="22">
        <f>[1]экономика!E39</f>
        <v>255313.60519999999</v>
      </c>
      <c r="D15" s="23">
        <f t="shared" si="0"/>
        <v>0.53603196285053445</v>
      </c>
      <c r="E15" s="8"/>
      <c r="F15" s="8"/>
      <c r="G15" s="8"/>
    </row>
    <row r="16" spans="1:7" ht="24" customHeight="1" x14ac:dyDescent="0.25">
      <c r="A16" s="20" t="s">
        <v>16</v>
      </c>
      <c r="B16" s="18">
        <f>'[1]Расшир на 01.12.23'!E55</f>
        <v>1235957.73</v>
      </c>
      <c r="C16" s="18">
        <f>'[1]Расшир на 01.12.23'!F55</f>
        <v>1092834.3683</v>
      </c>
      <c r="D16" s="19">
        <f t="shared" si="0"/>
        <v>0.88420043968655793</v>
      </c>
      <c r="E16" s="8"/>
      <c r="F16" s="8"/>
      <c r="G16" s="8"/>
    </row>
    <row r="17" spans="1:7" ht="24" customHeight="1" x14ac:dyDescent="0.25">
      <c r="A17" s="21" t="s">
        <v>17</v>
      </c>
      <c r="B17" s="22">
        <f>'[1]Расшир на 01.12.23'!E57</f>
        <v>421756.38</v>
      </c>
      <c r="C17" s="22">
        <f>'[1]Расшир на 01.12.23'!F57</f>
        <v>381050.97671000002</v>
      </c>
      <c r="D17" s="23">
        <f t="shared" si="0"/>
        <v>0.90348598095896027</v>
      </c>
      <c r="E17" s="8"/>
      <c r="F17" s="8"/>
      <c r="G17" s="8"/>
    </row>
    <row r="18" spans="1:7" ht="24" customHeight="1" x14ac:dyDescent="0.25">
      <c r="A18" s="21" t="s">
        <v>18</v>
      </c>
      <c r="B18" s="22">
        <f>'[1]Расшир на 01.12.23'!E58</f>
        <v>814201.35</v>
      </c>
      <c r="C18" s="22">
        <f>'[1]Расшир на 01.12.23'!F58</f>
        <v>711783.3915899999</v>
      </c>
      <c r="D18" s="23">
        <f t="shared" si="0"/>
        <v>0.87421052739595673</v>
      </c>
      <c r="E18" s="8"/>
      <c r="F18" s="8"/>
      <c r="G18" s="8"/>
    </row>
    <row r="19" spans="1:7" ht="24" customHeight="1" x14ac:dyDescent="0.25">
      <c r="A19" s="20" t="s">
        <v>19</v>
      </c>
      <c r="B19" s="18">
        <f>'[1]Расшир на 01.12.23'!E67</f>
        <v>284436.09000000003</v>
      </c>
      <c r="C19" s="18">
        <f>'[1]Расшир на 01.12.23'!F67</f>
        <v>224181.33306</v>
      </c>
      <c r="D19" s="19">
        <f t="shared" si="0"/>
        <v>0.78816064817935017</v>
      </c>
      <c r="E19" s="8"/>
      <c r="F19" s="8"/>
      <c r="G19" s="8"/>
    </row>
    <row r="20" spans="1:7" ht="31.15" customHeight="1" x14ac:dyDescent="0.25">
      <c r="A20" s="27" t="s">
        <v>20</v>
      </c>
      <c r="B20" s="18">
        <f>'[1]Расшир на 01.12.23'!E75</f>
        <v>4.3</v>
      </c>
      <c r="C20" s="18">
        <f>'[1]Расшир на 01.12.23'!F75+0.01</f>
        <v>31.56324</v>
      </c>
      <c r="D20" s="19">
        <f t="shared" si="0"/>
        <v>7.3402883720930241</v>
      </c>
      <c r="E20" s="8"/>
      <c r="F20" s="8"/>
      <c r="G20" s="8"/>
    </row>
    <row r="21" spans="1:7" ht="34.5" customHeight="1" x14ac:dyDescent="0.25">
      <c r="A21" s="27" t="s">
        <v>21</v>
      </c>
      <c r="B21" s="18">
        <f>'[1]Расшир на 01.12.23'!E92</f>
        <v>1146581.6600000001</v>
      </c>
      <c r="C21" s="18">
        <f>'[1]Расшир на 01.12.23'!F92</f>
        <v>896815.92084999999</v>
      </c>
      <c r="D21" s="19">
        <f t="shared" si="0"/>
        <v>0.78216489251188603</v>
      </c>
      <c r="E21" s="8"/>
      <c r="F21" s="8"/>
      <c r="G21" s="8"/>
    </row>
    <row r="22" spans="1:7" ht="24" customHeight="1" x14ac:dyDescent="0.25">
      <c r="A22" s="27" t="s">
        <v>22</v>
      </c>
      <c r="B22" s="18">
        <f>'[1]Расшир на 01.12.23'!E130</f>
        <v>71121.290000000008</v>
      </c>
      <c r="C22" s="18">
        <f>'[1]Расшир на 01.12.23'!F130</f>
        <v>55818.411110000001</v>
      </c>
      <c r="D22" s="19">
        <f t="shared" si="0"/>
        <v>0.78483406459584737</v>
      </c>
      <c r="E22" s="8"/>
      <c r="F22" s="8"/>
      <c r="G22" s="8"/>
    </row>
    <row r="23" spans="1:7" ht="24" customHeight="1" x14ac:dyDescent="0.25">
      <c r="A23" s="27" t="s">
        <v>23</v>
      </c>
      <c r="B23" s="18">
        <f>'[1]Расшир на 01.12.23'!E140</f>
        <v>125985.92</v>
      </c>
      <c r="C23" s="18">
        <f>'[1]Расшир на 01.12.23'!F140</f>
        <v>170039.08585999999</v>
      </c>
      <c r="D23" s="19">
        <f t="shared" si="0"/>
        <v>1.3496673744177126</v>
      </c>
      <c r="E23" s="8"/>
      <c r="F23" s="8"/>
      <c r="G23" s="8"/>
    </row>
    <row r="24" spans="1:7" ht="24" customHeight="1" x14ac:dyDescent="0.25">
      <c r="A24" s="27" t="s">
        <v>24</v>
      </c>
      <c r="B24" s="18">
        <f>'[1]Расшир на 01.12.23'!E154</f>
        <v>291311.72000000003</v>
      </c>
      <c r="C24" s="18">
        <f>'[1]Расшир на 01.12.23'!F154</f>
        <v>359279.00043000001</v>
      </c>
      <c r="D24" s="19">
        <f t="shared" si="0"/>
        <v>1.2333146103081605</v>
      </c>
      <c r="E24" s="8"/>
      <c r="F24" s="8"/>
      <c r="G24" s="8"/>
    </row>
    <row r="25" spans="1:7" ht="24" customHeight="1" x14ac:dyDescent="0.25">
      <c r="A25" s="20" t="s">
        <v>25</v>
      </c>
      <c r="B25" s="18">
        <f>'[1]Расшир на 01.12.23'!E179</f>
        <v>93.53</v>
      </c>
      <c r="C25" s="18">
        <f>'[1]Расшир на 01.12.23'!F179</f>
        <v>124.45</v>
      </c>
      <c r="D25" s="19">
        <f t="shared" si="0"/>
        <v>1.3305891157917247</v>
      </c>
      <c r="E25" s="8"/>
      <c r="F25" s="8"/>
      <c r="G25" s="8"/>
    </row>
    <row r="26" spans="1:7" ht="24" customHeight="1" x14ac:dyDescent="0.25">
      <c r="A26" s="20" t="s">
        <v>26</v>
      </c>
      <c r="B26" s="18">
        <f>'[1]Расшир на 01.12.23'!E184</f>
        <v>125961.74</v>
      </c>
      <c r="C26" s="18">
        <f>'[1]Расшир на 01.12.23'!F184</f>
        <v>123131.29084</v>
      </c>
      <c r="D26" s="19">
        <f t="shared" si="0"/>
        <v>0.97752929453022797</v>
      </c>
      <c r="E26" s="8"/>
      <c r="F26" s="8"/>
      <c r="G26" s="8"/>
    </row>
    <row r="27" spans="1:7" ht="24" customHeight="1" x14ac:dyDescent="0.25">
      <c r="A27" s="27" t="s">
        <v>27</v>
      </c>
      <c r="B27" s="18">
        <f>'[1]Расшир на 01.12.23'!E303</f>
        <v>30547.467570000001</v>
      </c>
      <c r="C27" s="18">
        <f>'[1]Расшир на 01.12.23'!F303</f>
        <v>3703.8798599999996</v>
      </c>
      <c r="D27" s="19">
        <f t="shared" si="0"/>
        <v>0.1212499809194494</v>
      </c>
      <c r="E27" s="8"/>
      <c r="F27" s="8"/>
      <c r="G27" s="8"/>
    </row>
    <row r="28" spans="1:7" s="30" customFormat="1" ht="24" customHeight="1" x14ac:dyDescent="0.25">
      <c r="A28" s="28" t="s">
        <v>28</v>
      </c>
      <c r="B28" s="18">
        <f>'[1]Расшир на 01.12.23'!E313</f>
        <v>30348342.657720007</v>
      </c>
      <c r="C28" s="18">
        <f>'[1]Расшир на 01.12.23'!F313</f>
        <v>21852311.239520002</v>
      </c>
      <c r="D28" s="19">
        <f t="shared" si="0"/>
        <v>0.72004957522651458</v>
      </c>
      <c r="E28" s="29"/>
      <c r="F28" s="29"/>
      <c r="G28" s="29"/>
    </row>
    <row r="29" spans="1:7" s="30" customFormat="1" ht="31.9" customHeight="1" x14ac:dyDescent="0.25">
      <c r="A29" s="31" t="s">
        <v>29</v>
      </c>
      <c r="B29" s="18">
        <f>'[1]Расшир на 01.12.23'!E314</f>
        <v>30371160.883230004</v>
      </c>
      <c r="C29" s="18">
        <f>'[1]Расшир на 01.12.23'!F314</f>
        <v>21912609.412100002</v>
      </c>
      <c r="D29" s="19">
        <f t="shared" si="0"/>
        <v>0.72149396910934194</v>
      </c>
      <c r="E29" s="29"/>
      <c r="F29" s="29"/>
      <c r="G29" s="29"/>
    </row>
    <row r="30" spans="1:7" s="30" customFormat="1" ht="24" customHeight="1" x14ac:dyDescent="0.25">
      <c r="A30" s="32" t="s">
        <v>30</v>
      </c>
      <c r="B30" s="22">
        <f>'[1]Расшир на 01.12.23'!E401</f>
        <v>16582666.64677</v>
      </c>
      <c r="C30" s="22">
        <f>'[1]Расшир на 01.12.23'!F401</f>
        <v>14810593.74165</v>
      </c>
      <c r="D30" s="23">
        <f t="shared" si="0"/>
        <v>0.89313703622781515</v>
      </c>
      <c r="E30" s="29"/>
      <c r="F30" s="29"/>
      <c r="G30" s="29"/>
    </row>
    <row r="31" spans="1:7" ht="24" customHeight="1" x14ac:dyDescent="0.25">
      <c r="A31" s="33" t="s">
        <v>31</v>
      </c>
      <c r="B31" s="22">
        <f>'[1]Расшир на 01.12.23'!E453</f>
        <v>2186932.7939900002</v>
      </c>
      <c r="C31" s="22">
        <f>'[1]Расшир на 01.12.23'!F453</f>
        <v>817962.45247999998</v>
      </c>
      <c r="D31" s="23">
        <f t="shared" si="0"/>
        <v>0.37402267446346599</v>
      </c>
      <c r="E31" s="8"/>
      <c r="F31" s="8"/>
      <c r="G31" s="8"/>
    </row>
    <row r="32" spans="1:7" s="30" customFormat="1" ht="33" customHeight="1" x14ac:dyDescent="0.25">
      <c r="A32" s="32" t="s">
        <v>32</v>
      </c>
      <c r="B32" s="22">
        <f>'[1]Расшир на 01.12.23'!E319</f>
        <v>11601561.442470003</v>
      </c>
      <c r="C32" s="22">
        <f>'[1]Расшир на 01.12.23'!F319</f>
        <v>6284053.2179700006</v>
      </c>
      <c r="D32" s="23">
        <f t="shared" si="0"/>
        <v>0.54165581496348214</v>
      </c>
      <c r="E32" s="29"/>
      <c r="F32" s="29"/>
      <c r="G32" s="29"/>
    </row>
    <row r="33" spans="1:7" s="30" customFormat="1" ht="34.5" customHeight="1" x14ac:dyDescent="0.25">
      <c r="A33" s="31" t="s">
        <v>33</v>
      </c>
      <c r="B33" s="18">
        <f>'[1]Расшир на 01.12.23'!E486+0.01</f>
        <v>-60291.685099999995</v>
      </c>
      <c r="C33" s="18">
        <f>'[1]Расшир на 01.12.23'!F486</f>
        <v>-101805.99447000001</v>
      </c>
      <c r="D33" s="19">
        <f t="shared" si="0"/>
        <v>1.688557788709077</v>
      </c>
      <c r="E33" s="29"/>
      <c r="F33" s="29"/>
      <c r="G33" s="29"/>
    </row>
    <row r="34" spans="1:7" s="30" customFormat="1" ht="36" customHeight="1" x14ac:dyDescent="0.25">
      <c r="A34" s="34" t="s">
        <v>34</v>
      </c>
      <c r="B34" s="18">
        <f>'[1]Расшир на 01.12.23'!E480</f>
        <v>37473.469590000001</v>
      </c>
      <c r="C34" s="18">
        <f>'[1]Расшир на 01.12.23'!F480</f>
        <v>41507.821889999999</v>
      </c>
      <c r="D34" s="19">
        <f t="shared" si="0"/>
        <v>1.107658894256127</v>
      </c>
      <c r="E34" s="29"/>
      <c r="F34" s="29"/>
      <c r="G34" s="29"/>
    </row>
    <row r="35" spans="1:7" s="39" customFormat="1" ht="24" customHeight="1" x14ac:dyDescent="0.3">
      <c r="A35" s="35" t="s">
        <v>35</v>
      </c>
      <c r="B35" s="36">
        <f>'[1]Расшир на 01.12.23'!E517</f>
        <v>60203302.695290007</v>
      </c>
      <c r="C35" s="36">
        <f>'[1]Расшир на 01.12.23'!F517</f>
        <v>48486239.727090001</v>
      </c>
      <c r="D35" s="37">
        <f t="shared" si="0"/>
        <v>0.80537508004329661</v>
      </c>
      <c r="E35" s="38"/>
      <c r="F35" s="38"/>
      <c r="G35" s="38"/>
    </row>
    <row r="36" spans="1:7" ht="16.5" customHeight="1" x14ac:dyDescent="0.25">
      <c r="A36" s="21"/>
      <c r="B36" s="40"/>
      <c r="C36" s="40"/>
      <c r="D36" s="41"/>
      <c r="E36" s="8"/>
      <c r="F36" s="8"/>
      <c r="G36" s="8"/>
    </row>
    <row r="37" spans="1:7" ht="22.5" customHeight="1" x14ac:dyDescent="0.25">
      <c r="A37" s="42" t="s">
        <v>36</v>
      </c>
      <c r="B37" s="40"/>
      <c r="C37" s="40"/>
      <c r="D37" s="41"/>
      <c r="E37" s="8"/>
      <c r="F37" s="8"/>
      <c r="G37" s="8"/>
    </row>
    <row r="38" spans="1:7" ht="15.75" customHeight="1" x14ac:dyDescent="0.25">
      <c r="A38" s="21"/>
      <c r="B38" s="40"/>
      <c r="C38" s="40"/>
      <c r="D38" s="41"/>
      <c r="E38" s="8"/>
      <c r="F38" s="8"/>
      <c r="G38" s="8"/>
    </row>
    <row r="39" spans="1:7" ht="22.5" customHeight="1" x14ac:dyDescent="0.25">
      <c r="A39" s="43" t="s">
        <v>37</v>
      </c>
      <c r="B39" s="44">
        <f>'[1]Расшир на 01.12.23'!E520</f>
        <v>3617678.9072400001</v>
      </c>
      <c r="C39" s="44">
        <f>'[1]Расшир на 01.12.23'!F520</f>
        <v>2933044.5693200002</v>
      </c>
      <c r="D39" s="45">
        <f t="shared" si="0"/>
        <v>0.81075314988573122</v>
      </c>
      <c r="E39" s="8"/>
      <c r="F39" s="8"/>
      <c r="G39" s="8"/>
    </row>
    <row r="40" spans="1:7" ht="31.5" x14ac:dyDescent="0.25">
      <c r="A40" s="26" t="s">
        <v>38</v>
      </c>
      <c r="B40" s="46">
        <f>'[1]Расшир на 01.12.23'!E562</f>
        <v>6353.6995999999999</v>
      </c>
      <c r="C40" s="46">
        <f>'[1]Расшир на 01.12.23'!F562</f>
        <v>5010.3579499999996</v>
      </c>
      <c r="D40" s="47">
        <f>C40/B40</f>
        <v>0.7885733140421054</v>
      </c>
      <c r="E40" s="8"/>
      <c r="F40" s="8"/>
      <c r="G40" s="8"/>
    </row>
    <row r="41" spans="1:7" ht="39.75" customHeight="1" x14ac:dyDescent="0.25">
      <c r="A41" s="26" t="s">
        <v>39</v>
      </c>
      <c r="B41" s="46">
        <f>'[1]Расшир на 01.12.23'!E566</f>
        <v>116704.87</v>
      </c>
      <c r="C41" s="46">
        <f>'[1]Расшир на 01.12.23'!F566</f>
        <v>97110.491340000008</v>
      </c>
      <c r="D41" s="47">
        <f t="shared" ref="D41:D48" si="1">C41/B41</f>
        <v>0.83210316193317391</v>
      </c>
      <c r="E41" s="8"/>
      <c r="F41" s="8"/>
      <c r="G41" s="8"/>
    </row>
    <row r="42" spans="1:7" ht="31.5" x14ac:dyDescent="0.25">
      <c r="A42" s="26" t="s">
        <v>40</v>
      </c>
      <c r="B42" s="46">
        <f>'[1]Расшир на 01.12.23'!E577</f>
        <v>1397923.47505</v>
      </c>
      <c r="C42" s="46">
        <f>'[1]Расшир на 01.12.23'!F577</f>
        <v>1152144.0788200002</v>
      </c>
      <c r="D42" s="47">
        <f t="shared" si="1"/>
        <v>0.82418251026136535</v>
      </c>
      <c r="E42" s="8"/>
      <c r="F42" s="8"/>
      <c r="G42" s="8"/>
    </row>
    <row r="43" spans="1:7" ht="15.75" x14ac:dyDescent="0.25">
      <c r="A43" s="26" t="s">
        <v>41</v>
      </c>
      <c r="B43" s="46">
        <f>'[1]Расшир на 01.12.23'!E590</f>
        <v>82.7</v>
      </c>
      <c r="C43" s="46">
        <f>'[1]Расшир на 01.12.23'!F590</f>
        <v>17.504999999999999</v>
      </c>
      <c r="D43" s="47">
        <f t="shared" si="1"/>
        <v>0.21166868198307132</v>
      </c>
      <c r="E43" s="8"/>
      <c r="F43" s="8"/>
      <c r="G43" s="8"/>
    </row>
    <row r="44" spans="1:7" ht="31.5" x14ac:dyDescent="0.25">
      <c r="A44" s="26" t="s">
        <v>42</v>
      </c>
      <c r="B44" s="46">
        <f>'[1]Расшир на 01.12.23'!E593</f>
        <v>320789.17</v>
      </c>
      <c r="C44" s="46">
        <f>'[1]Расшир на 01.12.23'!F593</f>
        <v>260209.59516999999</v>
      </c>
      <c r="D44" s="47">
        <f t="shared" si="1"/>
        <v>0.81115455104048551</v>
      </c>
      <c r="E44" s="8"/>
      <c r="F44" s="8"/>
      <c r="G44" s="8"/>
    </row>
    <row r="45" spans="1:7" ht="22.5" customHeight="1" x14ac:dyDescent="0.25">
      <c r="A45" s="26" t="s">
        <v>43</v>
      </c>
      <c r="B45" s="46">
        <f>'[1]Расшир на 01.12.23'!E604</f>
        <v>159992.91785999999</v>
      </c>
      <c r="C45" s="46">
        <f>'[1]Расшир на 01.12.23'!F604</f>
        <v>148708.68049</v>
      </c>
      <c r="D45" s="47">
        <f t="shared" si="1"/>
        <v>0.92947039455912583</v>
      </c>
      <c r="E45" s="8"/>
      <c r="F45" s="8"/>
      <c r="G45" s="8"/>
    </row>
    <row r="46" spans="1:7" ht="22.5" customHeight="1" x14ac:dyDescent="0.25">
      <c r="A46" s="26" t="s">
        <v>44</v>
      </c>
      <c r="B46" s="46">
        <f>'[1]Расшир на 01.12.23'!E612</f>
        <v>4921.25522</v>
      </c>
      <c r="C46" s="46">
        <f>'[1]Расшир на 01.12.23'!F612</f>
        <v>0</v>
      </c>
      <c r="D46" s="47" t="s">
        <v>45</v>
      </c>
      <c r="E46" s="8"/>
      <c r="F46" s="8"/>
      <c r="G46" s="8"/>
    </row>
    <row r="47" spans="1:7" ht="22.5" customHeight="1" x14ac:dyDescent="0.25">
      <c r="A47" s="26" t="s">
        <v>46</v>
      </c>
      <c r="B47" s="46">
        <f>'[1]Расшир на 01.12.23'!E614</f>
        <v>1992.9</v>
      </c>
      <c r="C47" s="46">
        <f>'[1]Расшир на 01.12.23'!F614</f>
        <v>1992.9</v>
      </c>
      <c r="D47" s="47">
        <f t="shared" si="1"/>
        <v>1</v>
      </c>
      <c r="E47" s="8"/>
      <c r="F47" s="8"/>
      <c r="G47" s="8"/>
    </row>
    <row r="48" spans="1:7" ht="22.5" customHeight="1" x14ac:dyDescent="0.25">
      <c r="A48" s="26" t="s">
        <v>47</v>
      </c>
      <c r="B48" s="46">
        <f>'[1]Расшир на 01.12.23'!E617</f>
        <v>1608917.9195100002</v>
      </c>
      <c r="C48" s="46">
        <f>'[1]Расшир на 01.12.23'!F617</f>
        <v>1267850.9605500002</v>
      </c>
      <c r="D48" s="47">
        <f t="shared" si="1"/>
        <v>0.78801469309020267</v>
      </c>
      <c r="E48" s="8"/>
      <c r="F48" s="8"/>
      <c r="G48" s="8"/>
    </row>
    <row r="49" spans="1:7" ht="35.25" customHeight="1" x14ac:dyDescent="0.25">
      <c r="A49" s="48" t="s">
        <v>48</v>
      </c>
      <c r="B49" s="44">
        <f>'[1]Расшир на 01.12.23'!E648</f>
        <v>172363.82189999998</v>
      </c>
      <c r="C49" s="44">
        <f>'[1]Расшир на 01.12.23'!F648</f>
        <v>150545.54683000001</v>
      </c>
      <c r="D49" s="45">
        <f t="shared" si="0"/>
        <v>0.87341731675769962</v>
      </c>
      <c r="E49" s="8"/>
      <c r="F49" s="8"/>
      <c r="G49" s="8"/>
    </row>
    <row r="50" spans="1:7" ht="37.5" customHeight="1" x14ac:dyDescent="0.25">
      <c r="A50" s="49" t="s">
        <v>49</v>
      </c>
      <c r="B50" s="46">
        <f>'[1]Расшир на 01.12.23'!E667</f>
        <v>23568.827239999999</v>
      </c>
      <c r="C50" s="46">
        <f>'[1]Расшир на 01.12.23'!F667</f>
        <v>22823.675470000002</v>
      </c>
      <c r="D50" s="47">
        <f>C50/B50</f>
        <v>0.96838401154150944</v>
      </c>
      <c r="E50" s="8"/>
      <c r="F50" s="8"/>
      <c r="G50" s="8"/>
    </row>
    <row r="51" spans="1:7" ht="37.5" customHeight="1" x14ac:dyDescent="0.25">
      <c r="A51" s="49" t="s">
        <v>50</v>
      </c>
      <c r="B51" s="46">
        <f>'[1]Расшир на 01.12.23'!E676</f>
        <v>148794.99466</v>
      </c>
      <c r="C51" s="46">
        <f>'[1]Расшир на 01.12.23'!F676</f>
        <v>127721.87135999999</v>
      </c>
      <c r="D51" s="47">
        <f>C51/B51</f>
        <v>0.85837478372069853</v>
      </c>
      <c r="E51" s="8"/>
      <c r="F51" s="8"/>
      <c r="G51" s="8"/>
    </row>
    <row r="52" spans="1:7" ht="22.5" customHeight="1" x14ac:dyDescent="0.25">
      <c r="A52" s="43" t="s">
        <v>51</v>
      </c>
      <c r="B52" s="44">
        <f>'[1]Расшир на 01.12.23'!E686</f>
        <v>14988477.834150001</v>
      </c>
      <c r="C52" s="44">
        <f>'[1]Расшир на 01.12.23'!F686</f>
        <v>7532557.7639499996</v>
      </c>
      <c r="D52" s="45">
        <f t="shared" si="0"/>
        <v>0.50255655359396756</v>
      </c>
      <c r="E52" s="8"/>
      <c r="F52" s="8"/>
      <c r="G52" s="8"/>
    </row>
    <row r="53" spans="1:7" ht="22.5" customHeight="1" x14ac:dyDescent="0.25">
      <c r="A53" s="26" t="s">
        <v>52</v>
      </c>
      <c r="B53" s="46">
        <f>'[1]Расшир на 01.12.23'!E751</f>
        <v>6160058.1510600001</v>
      </c>
      <c r="C53" s="46">
        <f>'[1]Расшир на 01.12.23'!F751</f>
        <v>1504668.2115600002</v>
      </c>
      <c r="D53" s="47">
        <f t="shared" si="0"/>
        <v>0.24426201419885663</v>
      </c>
      <c r="E53" s="8"/>
      <c r="F53" s="8"/>
      <c r="G53" s="8"/>
    </row>
    <row r="54" spans="1:7" ht="22.5" customHeight="1" x14ac:dyDescent="0.25">
      <c r="A54" s="26" t="s">
        <v>53</v>
      </c>
      <c r="B54" s="46">
        <f>'[1]Расшир на 01.12.23'!E766</f>
        <v>8533489.878349999</v>
      </c>
      <c r="C54" s="46">
        <f>'[1]Расшир на 01.12.23'!F766</f>
        <v>5871386.4040200002</v>
      </c>
      <c r="D54" s="47">
        <f t="shared" si="0"/>
        <v>0.68804047203666074</v>
      </c>
      <c r="E54" s="8"/>
      <c r="F54" s="8"/>
      <c r="G54" s="8"/>
    </row>
    <row r="55" spans="1:7" ht="22.5" customHeight="1" x14ac:dyDescent="0.25">
      <c r="A55" s="26" t="s">
        <v>54</v>
      </c>
      <c r="B55" s="50">
        <f>'[1]Расшир на 01.12.23'!E778</f>
        <v>294929.80473999999</v>
      </c>
      <c r="C55" s="51">
        <f>'[1]Расшир на 01.12.23'!F778</f>
        <v>156503.14836999995</v>
      </c>
      <c r="D55" s="47">
        <f t="shared" si="0"/>
        <v>0.53064541411122479</v>
      </c>
      <c r="E55" s="8"/>
      <c r="F55" s="8"/>
      <c r="G55" s="8"/>
    </row>
    <row r="56" spans="1:7" ht="22.5" customHeight="1" x14ac:dyDescent="0.25">
      <c r="A56" s="43" t="s">
        <v>55</v>
      </c>
      <c r="B56" s="44">
        <f>'[1]Расшир на 01.12.23'!E802</f>
        <v>5050038.0346499998</v>
      </c>
      <c r="C56" s="44">
        <f>'[1]Расшир на 01.12.23'!F802</f>
        <v>3217376.8048199997</v>
      </c>
      <c r="D56" s="45">
        <f t="shared" si="0"/>
        <v>0.63709951939856724</v>
      </c>
      <c r="E56" s="8"/>
      <c r="F56" s="8"/>
      <c r="G56" s="8"/>
    </row>
    <row r="57" spans="1:7" ht="22.5" customHeight="1" x14ac:dyDescent="0.25">
      <c r="A57" s="26" t="s">
        <v>56</v>
      </c>
      <c r="B57" s="46">
        <f>'[1]Расшир на 01.12.23'!E851</f>
        <v>1238116.0014</v>
      </c>
      <c r="C57" s="46">
        <f>'[1]Расшир на 01.12.23'!F851</f>
        <v>941687.75893000001</v>
      </c>
      <c r="D57" s="47">
        <f t="shared" si="0"/>
        <v>0.7605812039140003</v>
      </c>
      <c r="E57" s="8"/>
      <c r="F57" s="8"/>
      <c r="G57" s="8"/>
    </row>
    <row r="58" spans="1:7" ht="22.5" customHeight="1" x14ac:dyDescent="0.25">
      <c r="A58" s="26" t="s">
        <v>57</v>
      </c>
      <c r="B58" s="46">
        <f>'[1]Расшир на 01.12.23'!E865</f>
        <v>1092926.7701699999</v>
      </c>
      <c r="C58" s="46">
        <f>'[1]Расшир на 01.12.23'!F865</f>
        <v>176844.1349</v>
      </c>
      <c r="D58" s="47">
        <f t="shared" si="0"/>
        <v>0.16180785367028083</v>
      </c>
      <c r="E58" s="8"/>
      <c r="F58" s="8"/>
      <c r="G58" s="8"/>
    </row>
    <row r="59" spans="1:7" ht="22.5" customHeight="1" x14ac:dyDescent="0.25">
      <c r="A59" s="26" t="s">
        <v>58</v>
      </c>
      <c r="B59" s="46">
        <f>'[1]Расшир на 01.12.23'!E873</f>
        <v>2061643.2191599999</v>
      </c>
      <c r="C59" s="46">
        <f>'[1]Расшир на 01.12.23'!F873</f>
        <v>1570730.7417499998</v>
      </c>
      <c r="D59" s="47">
        <f t="shared" si="0"/>
        <v>0.76188291317931411</v>
      </c>
      <c r="E59" s="8"/>
      <c r="F59" s="8"/>
      <c r="G59" s="8"/>
    </row>
    <row r="60" spans="1:7" ht="22.5" customHeight="1" x14ac:dyDescent="0.25">
      <c r="A60" s="26" t="s">
        <v>59</v>
      </c>
      <c r="B60" s="46">
        <f>'[1]Расшир на 01.12.23'!E889</f>
        <v>657352.04392000008</v>
      </c>
      <c r="C60" s="46">
        <f>'[1]Расшир на 01.12.23'!F889</f>
        <v>528114.16923999996</v>
      </c>
      <c r="D60" s="47">
        <f t="shared" si="0"/>
        <v>0.80339625338454346</v>
      </c>
      <c r="E60" s="8"/>
      <c r="F60" s="8"/>
      <c r="G60" s="8"/>
    </row>
    <row r="61" spans="1:7" ht="22.5" customHeight="1" x14ac:dyDescent="0.25">
      <c r="A61" s="43" t="s">
        <v>60</v>
      </c>
      <c r="B61" s="44">
        <f>'[1]Расшир на 01.12.23'!E913</f>
        <v>12871.165799999999</v>
      </c>
      <c r="C61" s="44">
        <f>'[1]Расшир на 01.12.23'!F913</f>
        <v>3662.8741300000002</v>
      </c>
      <c r="D61" s="52">
        <f t="shared" si="0"/>
        <v>0.28457982648316132</v>
      </c>
      <c r="E61" s="8"/>
      <c r="F61" s="8"/>
      <c r="G61" s="8"/>
    </row>
    <row r="62" spans="1:7" s="30" customFormat="1" ht="22.5" customHeight="1" x14ac:dyDescent="0.25">
      <c r="A62" s="53" t="s">
        <v>61</v>
      </c>
      <c r="B62" s="22">
        <f>'[1]Расшир на 01.12.23'!E922</f>
        <v>318</v>
      </c>
      <c r="C62" s="22">
        <f>'[1]Расшир на 01.12.23'!F922</f>
        <v>318</v>
      </c>
      <c r="D62" s="23">
        <f t="shared" si="0"/>
        <v>1</v>
      </c>
      <c r="E62" s="29"/>
      <c r="F62" s="29"/>
      <c r="G62" s="29"/>
    </row>
    <row r="63" spans="1:7" ht="22.5" customHeight="1" x14ac:dyDescent="0.25">
      <c r="A63" s="49" t="s">
        <v>62</v>
      </c>
      <c r="B63" s="46">
        <f>'[1]Расшир на 01.12.23'!E924</f>
        <v>4222.3757699999996</v>
      </c>
      <c r="C63" s="46">
        <f>'[1]Расшир на 01.12.23'!F924</f>
        <v>3224.7581100000002</v>
      </c>
      <c r="D63" s="47">
        <f t="shared" si="0"/>
        <v>0.76373072546312015</v>
      </c>
      <c r="E63" s="8"/>
      <c r="F63" s="8"/>
      <c r="G63" s="8"/>
    </row>
    <row r="64" spans="1:7" ht="22.5" customHeight="1" x14ac:dyDescent="0.25">
      <c r="A64" s="49" t="s">
        <v>63</v>
      </c>
      <c r="B64" s="46">
        <f>'[1]Расшир на 01.12.23'!E929</f>
        <v>8330.7900300000001</v>
      </c>
      <c r="C64" s="46">
        <f>'[1]Расшир на 01.12.23'!F929</f>
        <v>120.11602000000001</v>
      </c>
      <c r="D64" s="47">
        <f t="shared" si="0"/>
        <v>1.4418322820218769E-2</v>
      </c>
      <c r="E64" s="8"/>
      <c r="F64" s="8"/>
      <c r="G64" s="8"/>
    </row>
    <row r="65" spans="1:7" ht="22.5" customHeight="1" x14ac:dyDescent="0.25">
      <c r="A65" s="43" t="s">
        <v>64</v>
      </c>
      <c r="B65" s="44">
        <f>'[1]Расшир на 01.12.23'!E931</f>
        <v>28905699.55353</v>
      </c>
      <c r="C65" s="44">
        <f>'[1]Расшир на 01.12.23'!F931</f>
        <v>24481025.242019996</v>
      </c>
      <c r="D65" s="45">
        <f t="shared" si="0"/>
        <v>0.84692727109696753</v>
      </c>
      <c r="E65" s="8"/>
      <c r="F65" s="8"/>
      <c r="G65" s="8"/>
    </row>
    <row r="66" spans="1:7" ht="22.5" customHeight="1" x14ac:dyDescent="0.25">
      <c r="A66" s="26" t="s">
        <v>65</v>
      </c>
      <c r="B66" s="46">
        <f>'[1]Расшир на 01.12.23'!E982</f>
        <v>10452298.55329</v>
      </c>
      <c r="C66" s="46">
        <f>'[1]Расшир на 01.12.23'!F982</f>
        <v>8862766.6659300011</v>
      </c>
      <c r="D66" s="47">
        <f t="shared" si="0"/>
        <v>0.84792513538950987</v>
      </c>
      <c r="E66" s="8"/>
      <c r="F66" s="8"/>
      <c r="G66" s="8"/>
    </row>
    <row r="67" spans="1:7" ht="22.5" customHeight="1" x14ac:dyDescent="0.25">
      <c r="A67" s="26" t="s">
        <v>66</v>
      </c>
      <c r="B67" s="46">
        <f>'[1]Расшир на 01.12.23'!E996</f>
        <v>14298111.91282</v>
      </c>
      <c r="C67" s="46">
        <f>'[1]Расшир на 01.12.23'!F996</f>
        <v>12102830.18241</v>
      </c>
      <c r="D67" s="47">
        <f t="shared" si="0"/>
        <v>0.84646352303050154</v>
      </c>
      <c r="E67" s="8"/>
      <c r="F67" s="8"/>
      <c r="G67" s="8"/>
    </row>
    <row r="68" spans="1:7" ht="22.5" customHeight="1" x14ac:dyDescent="0.25">
      <c r="A68" s="26" t="s">
        <v>67</v>
      </c>
      <c r="B68" s="46">
        <f>'[1]Расшир на 01.12.23'!E1011</f>
        <v>2084712.4096799998</v>
      </c>
      <c r="C68" s="46">
        <f>'[1]Расшир на 01.12.23'!F1011</f>
        <v>1745667.3684200002</v>
      </c>
      <c r="D68" s="47">
        <f t="shared" si="0"/>
        <v>0.83736603682805222</v>
      </c>
      <c r="E68" s="8"/>
      <c r="F68" s="8"/>
      <c r="G68" s="8"/>
    </row>
    <row r="69" spans="1:7" ht="22.5" customHeight="1" x14ac:dyDescent="0.25">
      <c r="A69" s="26" t="s">
        <v>68</v>
      </c>
      <c r="B69" s="46">
        <f>'[1]Расшир на 01.12.23'!E1031</f>
        <v>459546.74085</v>
      </c>
      <c r="C69" s="46">
        <f>'[1]Расшир на 01.12.23'!F1031</f>
        <v>421899.17903999996</v>
      </c>
      <c r="D69" s="47">
        <f t="shared" si="0"/>
        <v>0.91807675158273283</v>
      </c>
      <c r="E69" s="8"/>
      <c r="F69" s="8"/>
      <c r="G69" s="8"/>
    </row>
    <row r="70" spans="1:7" ht="22.5" customHeight="1" x14ac:dyDescent="0.25">
      <c r="A70" s="26" t="s">
        <v>69</v>
      </c>
      <c r="B70" s="46">
        <f>'[1]Расшир на 01.12.23'!E1054</f>
        <v>1611029.93689</v>
      </c>
      <c r="C70" s="46">
        <f>'[1]Расшир на 01.12.23'!F1054</f>
        <v>1347861.8462199997</v>
      </c>
      <c r="D70" s="47">
        <f t="shared" si="0"/>
        <v>0.83664605812476023</v>
      </c>
      <c r="E70" s="8"/>
      <c r="F70" s="8"/>
      <c r="G70" s="8"/>
    </row>
    <row r="71" spans="1:7" ht="22.5" customHeight="1" x14ac:dyDescent="0.25">
      <c r="A71" s="48" t="s">
        <v>70</v>
      </c>
      <c r="B71" s="44">
        <f>'[1]Расшир на 01.12.23'!E1076</f>
        <v>1768625.7862900002</v>
      </c>
      <c r="C71" s="44">
        <f>'[1]Расшир на 01.12.23'!F1076</f>
        <v>1486360.4175300002</v>
      </c>
      <c r="D71" s="45">
        <f t="shared" ref="D71:D88" si="2">C71/B71</f>
        <v>0.84040413130462122</v>
      </c>
      <c r="E71" s="8"/>
      <c r="F71" s="8"/>
      <c r="G71" s="8"/>
    </row>
    <row r="72" spans="1:7" ht="22.5" customHeight="1" x14ac:dyDescent="0.25">
      <c r="A72" s="26" t="s">
        <v>71</v>
      </c>
      <c r="B72" s="46">
        <f>'[1]Расшир на 01.12.23'!E1117</f>
        <v>1603239.0477400001</v>
      </c>
      <c r="C72" s="46">
        <f>'[1]Расшир на 01.12.23'!F1117</f>
        <v>1363767.63487</v>
      </c>
      <c r="D72" s="47">
        <f t="shared" si="2"/>
        <v>0.85063274674630085</v>
      </c>
      <c r="E72" s="8"/>
      <c r="F72" s="8"/>
      <c r="G72" s="8"/>
    </row>
    <row r="73" spans="1:7" ht="22.5" customHeight="1" x14ac:dyDescent="0.25">
      <c r="A73" s="26" t="s">
        <v>72</v>
      </c>
      <c r="B73" s="46">
        <f>'[1]Расшир на 01.12.23'!E1126</f>
        <v>33987.637849999999</v>
      </c>
      <c r="C73" s="46">
        <f>'[1]Расшир на 01.12.23'!F1126</f>
        <v>30625.890050000002</v>
      </c>
      <c r="D73" s="47">
        <f t="shared" si="2"/>
        <v>0.90108910143044851</v>
      </c>
      <c r="E73" s="8"/>
      <c r="F73" s="8"/>
      <c r="G73" s="8"/>
    </row>
    <row r="74" spans="1:7" ht="32.25" customHeight="1" x14ac:dyDescent="0.25">
      <c r="A74" s="26" t="s">
        <v>73</v>
      </c>
      <c r="B74" s="46">
        <f>'[1]Расшир на 01.12.23'!E1130</f>
        <v>131399.10070000001</v>
      </c>
      <c r="C74" s="46">
        <f>'[1]Расшир на 01.12.23'!F1130</f>
        <v>91966.892609999995</v>
      </c>
      <c r="D74" s="47">
        <f t="shared" si="2"/>
        <v>0.69990503831507567</v>
      </c>
      <c r="E74" s="8"/>
      <c r="F74" s="8"/>
      <c r="G74" s="8"/>
    </row>
    <row r="75" spans="1:7" ht="22.5" customHeight="1" x14ac:dyDescent="0.25">
      <c r="A75" s="43" t="s">
        <v>74</v>
      </c>
      <c r="B75" s="44">
        <f>'[1]Расшир на 01.12.23'!E1266</f>
        <v>3195134.7895</v>
      </c>
      <c r="C75" s="44">
        <f>'[1]Расшир на 01.12.23'!F1266</f>
        <v>2643497.7477299999</v>
      </c>
      <c r="D75" s="45">
        <f t="shared" si="2"/>
        <v>0.82735093255445269</v>
      </c>
      <c r="E75" s="8"/>
      <c r="F75" s="8"/>
      <c r="G75" s="8"/>
    </row>
    <row r="76" spans="1:7" ht="22.5" customHeight="1" x14ac:dyDescent="0.25">
      <c r="A76" s="26" t="s">
        <v>75</v>
      </c>
      <c r="B76" s="46">
        <f>'[1]Расшир на 01.12.23'!E1315</f>
        <v>95170</v>
      </c>
      <c r="C76" s="46">
        <f>'[1]Расшир на 01.12.23'!F1315</f>
        <v>73229.310719999994</v>
      </c>
      <c r="D76" s="47">
        <f t="shared" si="2"/>
        <v>0.76945792497635801</v>
      </c>
      <c r="E76" s="8"/>
      <c r="F76" s="8"/>
      <c r="G76" s="8"/>
    </row>
    <row r="77" spans="1:7" ht="22.5" customHeight="1" x14ac:dyDescent="0.25">
      <c r="A77" s="26" t="s">
        <v>76</v>
      </c>
      <c r="B77" s="46">
        <f>'[1]Расшир на 01.12.23'!E1325</f>
        <v>1942211.9728699999</v>
      </c>
      <c r="C77" s="46">
        <f>'[1]Расшир на 01.12.23'!F1325</f>
        <v>1434278.32012</v>
      </c>
      <c r="D77" s="47">
        <f t="shared" si="2"/>
        <v>0.73847671631875067</v>
      </c>
      <c r="E77" s="8"/>
      <c r="F77" s="8"/>
      <c r="G77" s="8"/>
    </row>
    <row r="78" spans="1:7" ht="22.5" customHeight="1" x14ac:dyDescent="0.25">
      <c r="A78" s="26" t="s">
        <v>77</v>
      </c>
      <c r="B78" s="46">
        <f>'[1]Расшир на 01.12.23'!E1340</f>
        <v>1064877.9350700001</v>
      </c>
      <c r="C78" s="46">
        <f>'[1]Расшир на 01.12.23'!F1340</f>
        <v>1058775.1878899999</v>
      </c>
      <c r="D78" s="47">
        <f t="shared" si="2"/>
        <v>0.99426906410677107</v>
      </c>
      <c r="E78" s="8"/>
      <c r="F78" s="8"/>
      <c r="G78" s="8"/>
    </row>
    <row r="79" spans="1:7" ht="22.5" customHeight="1" x14ac:dyDescent="0.25">
      <c r="A79" s="26" t="s">
        <v>78</v>
      </c>
      <c r="B79" s="46">
        <f>'[1]Расшир на 01.12.23'!E1348</f>
        <v>92874.881559999994</v>
      </c>
      <c r="C79" s="46">
        <f>'[1]Расшир на 01.12.23'!F1348</f>
        <v>77214.929000000018</v>
      </c>
      <c r="D79" s="47">
        <f t="shared" si="2"/>
        <v>0.83138656763849361</v>
      </c>
      <c r="E79" s="8"/>
      <c r="F79" s="8"/>
      <c r="G79" s="8"/>
    </row>
    <row r="80" spans="1:7" ht="22.5" customHeight="1" x14ac:dyDescent="0.25">
      <c r="A80" s="43" t="s">
        <v>79</v>
      </c>
      <c r="B80" s="44">
        <f>'[1]Расшир на 01.12.23'!E1366</f>
        <v>2666342.2681</v>
      </c>
      <c r="C80" s="44">
        <f>'[1]Расшир на 01.12.23'!F1366</f>
        <v>2234993.27575</v>
      </c>
      <c r="D80" s="45">
        <f t="shared" si="2"/>
        <v>0.83822444795979867</v>
      </c>
      <c r="E80" s="8"/>
      <c r="F80" s="8"/>
      <c r="G80" s="8"/>
    </row>
    <row r="81" spans="1:7" ht="22.5" customHeight="1" x14ac:dyDescent="0.25">
      <c r="A81" s="26" t="s">
        <v>80</v>
      </c>
      <c r="B81" s="46">
        <f>'[1]Расшир на 01.12.23'!E1425</f>
        <v>821845.51240999997</v>
      </c>
      <c r="C81" s="46">
        <f>'[1]Расшир на 01.12.23'!F1425</f>
        <v>633526.35502999998</v>
      </c>
      <c r="D81" s="47">
        <f t="shared" si="2"/>
        <v>0.77085820323120302</v>
      </c>
      <c r="E81" s="8"/>
      <c r="F81" s="8"/>
      <c r="G81" s="8"/>
    </row>
    <row r="82" spans="1:7" ht="22.5" customHeight="1" x14ac:dyDescent="0.25">
      <c r="A82" s="26" t="s">
        <v>81</v>
      </c>
      <c r="B82" s="46">
        <f>'[1]Расшир на 01.12.23'!E1434</f>
        <v>1559165.5591200001</v>
      </c>
      <c r="C82" s="46">
        <f>'[1]Расшир на 01.12.23'!F1434</f>
        <v>1360405.5784700001</v>
      </c>
      <c r="D82" s="47">
        <f t="shared" si="2"/>
        <v>0.87252156803528869</v>
      </c>
      <c r="E82" s="8"/>
      <c r="F82" s="8"/>
      <c r="G82" s="8"/>
    </row>
    <row r="83" spans="1:7" ht="22.5" customHeight="1" x14ac:dyDescent="0.25">
      <c r="A83" s="26" t="s">
        <v>82</v>
      </c>
      <c r="B83" s="46">
        <f>'[1]Расшир на 01.12.23'!E1442</f>
        <v>285331.19656999997</v>
      </c>
      <c r="C83" s="46">
        <f>'[1]Расшир на 01.12.23'!F1442</f>
        <v>241061.34224999999</v>
      </c>
      <c r="D83" s="47">
        <f t="shared" si="2"/>
        <v>0.84484747951793171</v>
      </c>
      <c r="E83" s="8"/>
      <c r="F83" s="8"/>
      <c r="G83" s="8"/>
    </row>
    <row r="84" spans="1:7" ht="22.5" customHeight="1" x14ac:dyDescent="0.25">
      <c r="A84" s="54" t="s">
        <v>83</v>
      </c>
      <c r="B84" s="44">
        <f>B85</f>
        <v>57782.01</v>
      </c>
      <c r="C84" s="44">
        <f>C85</f>
        <v>52022.610560000001</v>
      </c>
      <c r="D84" s="45">
        <f t="shared" si="2"/>
        <v>0.90032538778072968</v>
      </c>
      <c r="E84" s="8"/>
      <c r="F84" s="8"/>
      <c r="G84" s="8"/>
    </row>
    <row r="85" spans="1:7" ht="22.5" customHeight="1" x14ac:dyDescent="0.25">
      <c r="A85" s="26" t="s">
        <v>84</v>
      </c>
      <c r="B85" s="46">
        <f>'[1]Расшир на 01.12.23'!E1463</f>
        <v>57782.01</v>
      </c>
      <c r="C85" s="46">
        <f>'[1]Расшир на 01.12.23'!F1463</f>
        <v>52022.610560000001</v>
      </c>
      <c r="D85" s="47">
        <f t="shared" si="2"/>
        <v>0.90032538778072968</v>
      </c>
      <c r="E85" s="8"/>
      <c r="F85" s="8"/>
      <c r="G85" s="8"/>
    </row>
    <row r="86" spans="1:7" ht="22.5" customHeight="1" x14ac:dyDescent="0.25">
      <c r="A86" s="48" t="s">
        <v>85</v>
      </c>
      <c r="B86" s="44">
        <f>'[1]Расшир на 01.12.23'!E1464</f>
        <v>590139.46891000005</v>
      </c>
      <c r="C86" s="44">
        <f>'[1]Расшир на 01.12.23'!F1464</f>
        <v>402995.58895</v>
      </c>
      <c r="D86" s="45">
        <f t="shared" si="2"/>
        <v>0.68288194601581431</v>
      </c>
      <c r="E86" s="8"/>
      <c r="F86" s="8"/>
      <c r="G86" s="8"/>
    </row>
    <row r="87" spans="1:7" ht="22.5" customHeight="1" x14ac:dyDescent="0.25">
      <c r="A87" s="26" t="s">
        <v>86</v>
      </c>
      <c r="B87" s="46">
        <f>'[1]Расшир на 01.12.23'!E1467</f>
        <v>590139.46891000005</v>
      </c>
      <c r="C87" s="46">
        <f>'[1]Расшир на 01.12.23'!F1467</f>
        <v>402995.58895</v>
      </c>
      <c r="D87" s="47">
        <f t="shared" si="2"/>
        <v>0.68288194601581431</v>
      </c>
      <c r="E87" s="8"/>
      <c r="F87" s="8"/>
      <c r="G87" s="8"/>
    </row>
    <row r="88" spans="1:7" s="39" customFormat="1" ht="21" customHeight="1" x14ac:dyDescent="0.3">
      <c r="A88" s="35" t="s">
        <v>87</v>
      </c>
      <c r="B88" s="36">
        <f>'[1]Расшир на 01.12.23'!E1471</f>
        <v>61025153.640069991</v>
      </c>
      <c r="C88" s="36">
        <f>'[1]Расшир на 01.12.23'!F1471</f>
        <v>45138082.441590004</v>
      </c>
      <c r="D88" s="55">
        <f t="shared" si="2"/>
        <v>0.73966356082963947</v>
      </c>
      <c r="E88" s="38"/>
      <c r="F88" s="38"/>
      <c r="G88" s="38"/>
    </row>
    <row r="89" spans="1:7" ht="24.75" customHeight="1" x14ac:dyDescent="0.25">
      <c r="A89" s="21"/>
      <c r="B89" s="22"/>
      <c r="C89" s="22"/>
      <c r="D89" s="56"/>
      <c r="E89" s="8"/>
      <c r="F89" s="8"/>
      <c r="G89" s="8"/>
    </row>
    <row r="90" spans="1:7" s="30" customFormat="1" ht="31.5" x14ac:dyDescent="0.25">
      <c r="A90" s="31" t="s">
        <v>88</v>
      </c>
      <c r="B90" s="18">
        <f>B35-B88</f>
        <v>-821850.94477998465</v>
      </c>
      <c r="C90" s="18">
        <f>C35-C88</f>
        <v>3348157.2854999974</v>
      </c>
      <c r="D90" s="19"/>
      <c r="E90" s="29"/>
      <c r="F90" s="29"/>
      <c r="G90" s="29"/>
    </row>
    <row r="91" spans="1:7" s="30" customFormat="1" ht="15.75" x14ac:dyDescent="0.25">
      <c r="A91" s="53"/>
      <c r="B91" s="22"/>
      <c r="C91" s="22"/>
      <c r="D91" s="19"/>
      <c r="E91" s="29"/>
      <c r="F91" s="29"/>
      <c r="G91" s="29"/>
    </row>
    <row r="92" spans="1:7" s="30" customFormat="1" ht="15.75" x14ac:dyDescent="0.25">
      <c r="A92" s="31" t="s">
        <v>89</v>
      </c>
      <c r="B92" s="18">
        <f>B93+B94</f>
        <v>2350000</v>
      </c>
      <c r="C92" s="18">
        <f>C93+C94</f>
        <v>-750000</v>
      </c>
      <c r="D92" s="19"/>
      <c r="E92" s="29"/>
      <c r="F92" s="29"/>
      <c r="G92" s="29"/>
    </row>
    <row r="93" spans="1:7" s="30" customFormat="1" ht="15.75" x14ac:dyDescent="0.25">
      <c r="A93" s="53" t="s">
        <v>90</v>
      </c>
      <c r="B93" s="22">
        <f>'[1]Расшир на 01.12.23'!E1477</f>
        <v>3100000</v>
      </c>
      <c r="C93" s="22">
        <f>'[1]Расшир на 01.12.23'!F1477</f>
        <v>0</v>
      </c>
      <c r="D93" s="19"/>
      <c r="E93" s="29"/>
      <c r="F93" s="29"/>
      <c r="G93" s="29"/>
    </row>
    <row r="94" spans="1:7" s="30" customFormat="1" ht="15.75" x14ac:dyDescent="0.25">
      <c r="A94" s="53" t="s">
        <v>91</v>
      </c>
      <c r="B94" s="22">
        <f>'[1]Расшир на 01.12.23'!E1478</f>
        <v>-750000</v>
      </c>
      <c r="C94" s="22">
        <f>'[1]Расшир на 01.12.23'!F1478</f>
        <v>-750000</v>
      </c>
      <c r="D94" s="19"/>
      <c r="E94" s="29"/>
      <c r="F94" s="29"/>
      <c r="G94" s="29"/>
    </row>
    <row r="95" spans="1:7" s="30" customFormat="1" ht="13.5" customHeight="1" x14ac:dyDescent="0.25">
      <c r="A95" s="53"/>
      <c r="B95" s="22"/>
      <c r="C95" s="22"/>
      <c r="D95" s="19"/>
      <c r="E95" s="29"/>
      <c r="F95" s="29"/>
      <c r="G95" s="29"/>
    </row>
    <row r="96" spans="1:7" s="30" customFormat="1" ht="31.5" x14ac:dyDescent="0.25">
      <c r="A96" s="31" t="s">
        <v>92</v>
      </c>
      <c r="B96" s="18">
        <f>B97+B98</f>
        <v>0</v>
      </c>
      <c r="C96" s="18">
        <f>C97+C98</f>
        <v>1500000</v>
      </c>
      <c r="D96" s="19"/>
      <c r="E96" s="29"/>
      <c r="F96" s="29"/>
      <c r="G96" s="29"/>
    </row>
    <row r="97" spans="1:7" s="30" customFormat="1" ht="22.5" customHeight="1" x14ac:dyDescent="0.25">
      <c r="A97" s="57" t="s">
        <v>93</v>
      </c>
      <c r="B97" s="22">
        <f>'[1]Расшир на 01.12.23'!E1481</f>
        <v>4348490</v>
      </c>
      <c r="C97" s="22">
        <f>'[1]Расшир на 01.12.23'!F1481</f>
        <v>1500000</v>
      </c>
      <c r="D97" s="19"/>
      <c r="E97" s="29"/>
      <c r="F97" s="29"/>
      <c r="G97" s="29"/>
    </row>
    <row r="98" spans="1:7" s="30" customFormat="1" ht="31.5" x14ac:dyDescent="0.25">
      <c r="A98" s="57" t="s">
        <v>94</v>
      </c>
      <c r="B98" s="22">
        <f>'[1]Расшир на 01.12.23'!E1482</f>
        <v>-4348490</v>
      </c>
      <c r="C98" s="22">
        <f>'[1]Расшир на 01.12.23'!F1482</f>
        <v>0</v>
      </c>
      <c r="D98" s="19"/>
      <c r="E98" s="29"/>
      <c r="F98" s="29"/>
      <c r="G98" s="29"/>
    </row>
    <row r="99" spans="1:7" s="30" customFormat="1" ht="14.25" customHeight="1" x14ac:dyDescent="0.25">
      <c r="A99" s="53"/>
      <c r="B99" s="22"/>
      <c r="C99" s="22"/>
      <c r="D99" s="19"/>
      <c r="E99" s="29"/>
      <c r="F99" s="29"/>
      <c r="G99" s="29"/>
    </row>
    <row r="100" spans="1:7" s="30" customFormat="1" ht="22.5" customHeight="1" x14ac:dyDescent="0.25">
      <c r="A100" s="31" t="s">
        <v>95</v>
      </c>
      <c r="B100" s="18">
        <f>B101+B102</f>
        <v>-2350000</v>
      </c>
      <c r="C100" s="18">
        <f>'[1]Расшир на 01.12.23'!F1484</f>
        <v>-1400000</v>
      </c>
      <c r="D100" s="19"/>
      <c r="E100" s="29"/>
      <c r="F100" s="29"/>
      <c r="G100" s="29"/>
    </row>
    <row r="101" spans="1:7" s="30" customFormat="1" ht="22.5" customHeight="1" x14ac:dyDescent="0.25">
      <c r="A101" s="53" t="s">
        <v>96</v>
      </c>
      <c r="B101" s="22">
        <f>'[1]Расшир на 01.12.23'!E1485</f>
        <v>7398490</v>
      </c>
      <c r="C101" s="22">
        <f>'[1]Расшир на 01.12.23'!F1485</f>
        <v>2550000</v>
      </c>
      <c r="D101" s="19"/>
      <c r="E101" s="29"/>
      <c r="F101" s="29"/>
      <c r="G101" s="29"/>
    </row>
    <row r="102" spans="1:7" s="30" customFormat="1" ht="22.5" customHeight="1" x14ac:dyDescent="0.25">
      <c r="A102" s="57" t="s">
        <v>97</v>
      </c>
      <c r="B102" s="22">
        <f>'[1]Расшир на 01.12.23'!E1486</f>
        <v>-9748490</v>
      </c>
      <c r="C102" s="22">
        <f>'[1]Расшир на 01.12.23'!F1486</f>
        <v>-3950000</v>
      </c>
      <c r="D102" s="19"/>
      <c r="E102" s="29"/>
      <c r="F102" s="29"/>
      <c r="G102" s="29"/>
    </row>
    <row r="103" spans="1:7" s="30" customFormat="1" ht="15.75" customHeight="1" x14ac:dyDescent="0.25">
      <c r="A103" s="57"/>
      <c r="B103" s="22"/>
      <c r="C103" s="22"/>
      <c r="D103" s="19"/>
      <c r="E103" s="29"/>
      <c r="F103" s="29"/>
      <c r="G103" s="29"/>
    </row>
    <row r="104" spans="1:7" s="30" customFormat="1" ht="31.5" x14ac:dyDescent="0.25">
      <c r="A104" s="31" t="s">
        <v>98</v>
      </c>
      <c r="B104" s="18">
        <f>'[1]Расшир на 01.12.23'!E1487</f>
        <v>0</v>
      </c>
      <c r="C104" s="18">
        <f>C107+C105</f>
        <v>867899.87944000005</v>
      </c>
      <c r="D104" s="19"/>
      <c r="E104" s="29"/>
      <c r="F104" s="29"/>
      <c r="G104" s="29"/>
    </row>
    <row r="105" spans="1:7" s="30" customFormat="1" ht="37.5" hidden="1" customHeight="1" x14ac:dyDescent="0.25">
      <c r="A105" s="58" t="s">
        <v>99</v>
      </c>
      <c r="B105" s="59">
        <f>B106</f>
        <v>0</v>
      </c>
      <c r="C105" s="59">
        <f>C106</f>
        <v>0</v>
      </c>
      <c r="D105" s="19"/>
      <c r="E105" s="29"/>
      <c r="F105" s="29"/>
      <c r="G105" s="29"/>
    </row>
    <row r="106" spans="1:7" s="30" customFormat="1" ht="31.5" hidden="1" x14ac:dyDescent="0.25">
      <c r="A106" s="60" t="s">
        <v>100</v>
      </c>
      <c r="B106" s="22">
        <f>'[1]Расшир на 01.12.23'!E1489</f>
        <v>0</v>
      </c>
      <c r="C106" s="22">
        <f>'[1]Расшир на 01.12.23'!F1489</f>
        <v>0</v>
      </c>
      <c r="D106" s="19"/>
      <c r="E106" s="29"/>
      <c r="F106" s="29"/>
      <c r="G106" s="29"/>
    </row>
    <row r="107" spans="1:7" s="30" customFormat="1" ht="31.5" x14ac:dyDescent="0.25">
      <c r="A107" s="61" t="s">
        <v>101</v>
      </c>
      <c r="B107" s="62">
        <f>'[1]Расшир на 01.12.23'!E1492</f>
        <v>0</v>
      </c>
      <c r="C107" s="62">
        <f>'[1]Расшир на 01.12.23'!F1492</f>
        <v>867899.87944000005</v>
      </c>
      <c r="D107" s="19"/>
      <c r="E107" s="29"/>
      <c r="F107" s="29"/>
      <c r="G107" s="29"/>
    </row>
    <row r="108" spans="1:7" s="30" customFormat="1" ht="63" x14ac:dyDescent="0.25">
      <c r="A108" s="63" t="s">
        <v>102</v>
      </c>
      <c r="B108" s="22">
        <v>0</v>
      </c>
      <c r="C108" s="22">
        <f>C107</f>
        <v>867899.87944000005</v>
      </c>
      <c r="D108" s="19"/>
      <c r="E108" s="29"/>
      <c r="F108" s="29"/>
      <c r="G108" s="29"/>
    </row>
    <row r="109" spans="1:7" s="30" customFormat="1" ht="32.25" customHeight="1" x14ac:dyDescent="0.25">
      <c r="A109" s="31" t="s">
        <v>103</v>
      </c>
      <c r="B109" s="18">
        <f>'[1]Расшир на 01.12.23'!E1495</f>
        <v>821850.944780007</v>
      </c>
      <c r="C109" s="18">
        <f>'[1]Расшир на 01.12.23'!F1495-0.01</f>
        <v>-3566057.1749399994</v>
      </c>
      <c r="D109" s="19"/>
      <c r="E109" s="29"/>
      <c r="F109" s="29"/>
      <c r="G109" s="29"/>
    </row>
    <row r="110" spans="1:7" ht="22.5" customHeight="1" x14ac:dyDescent="0.25">
      <c r="A110" s="21" t="s">
        <v>104</v>
      </c>
      <c r="B110" s="22">
        <f>'[1]Расшир на 01.12.23'!E1496</f>
        <v>-75050282.695289999</v>
      </c>
      <c r="C110" s="22">
        <f>'[1]Расшир на 01.12.23'!F1496</f>
        <v>-69117474.508239999</v>
      </c>
      <c r="D110" s="19"/>
      <c r="E110" s="8"/>
      <c r="F110" s="8"/>
      <c r="G110" s="8"/>
    </row>
    <row r="111" spans="1:7" ht="22.5" customHeight="1" x14ac:dyDescent="0.25">
      <c r="A111" s="21" t="s">
        <v>105</v>
      </c>
      <c r="B111" s="22">
        <f>'[1]Расшир на 01.12.23'!E1497</f>
        <v>75872133.640070006</v>
      </c>
      <c r="C111" s="22">
        <f>'[1]Расшир на 01.12.23'!F1497</f>
        <v>65551417.3433</v>
      </c>
      <c r="D111" s="19"/>
      <c r="E111" s="8"/>
      <c r="F111" s="8"/>
      <c r="G111" s="8"/>
    </row>
    <row r="112" spans="1:7" ht="30" customHeight="1" x14ac:dyDescent="0.25">
      <c r="A112" s="27" t="s">
        <v>106</v>
      </c>
      <c r="B112" s="18">
        <f>B96+B100+B104+B109+B92</f>
        <v>821850.944780007</v>
      </c>
      <c r="C112" s="18">
        <f>C96+C100+C104+C109+C92+0.01</f>
        <v>-3348157.2854999993</v>
      </c>
      <c r="D112" s="19"/>
      <c r="E112" s="8"/>
      <c r="F112" s="8"/>
      <c r="G112" s="8"/>
    </row>
    <row r="113" spans="1:7" ht="80.25" customHeight="1" x14ac:dyDescent="0.25">
      <c r="A113" s="64"/>
      <c r="B113" s="65"/>
      <c r="C113" s="65"/>
      <c r="D113" s="66"/>
      <c r="E113" s="8"/>
      <c r="F113" s="8"/>
      <c r="G113" s="8"/>
    </row>
    <row r="114" spans="1:7" ht="60" customHeight="1" x14ac:dyDescent="0.25">
      <c r="A114" s="67"/>
      <c r="B114" s="68"/>
      <c r="C114" s="69"/>
      <c r="D114" s="70"/>
      <c r="E114" s="8"/>
      <c r="F114" s="8"/>
      <c r="G114" s="8"/>
    </row>
    <row r="115" spans="1:7" ht="10.5" hidden="1" customHeight="1" x14ac:dyDescent="0.25">
      <c r="A115" s="67"/>
      <c r="B115" s="71"/>
      <c r="C115" s="72"/>
      <c r="D115" s="11"/>
      <c r="E115" s="8"/>
      <c r="F115" s="8"/>
      <c r="G115" s="8"/>
    </row>
    <row r="116" spans="1:7" ht="10.5" customHeight="1" x14ac:dyDescent="0.25">
      <c r="A116" s="67"/>
      <c r="B116" s="71"/>
      <c r="C116" s="72"/>
      <c r="D116" s="11"/>
      <c r="E116" s="8"/>
      <c r="F116" s="8"/>
      <c r="G116" s="8"/>
    </row>
    <row r="117" spans="1:7" ht="146.25" customHeight="1" x14ac:dyDescent="0.25">
      <c r="A117" s="67"/>
      <c r="B117" s="71"/>
      <c r="C117" s="72"/>
      <c r="D117" s="11"/>
      <c r="E117" s="8"/>
      <c r="F117" s="8"/>
      <c r="G117" s="8"/>
    </row>
    <row r="118" spans="1:7" ht="10.5" customHeight="1" x14ac:dyDescent="0.25">
      <c r="A118" s="73"/>
      <c r="B118" s="71"/>
      <c r="C118" s="72"/>
      <c r="D118" s="11"/>
      <c r="E118" s="8"/>
      <c r="F118" s="8"/>
      <c r="G118" s="8"/>
    </row>
    <row r="119" spans="1:7" ht="12" customHeight="1" x14ac:dyDescent="0.25">
      <c r="A119" s="73"/>
      <c r="B119" s="71"/>
      <c r="C119" s="72"/>
      <c r="D119" s="11"/>
      <c r="E119" s="8"/>
      <c r="F119" s="8"/>
      <c r="G119" s="8"/>
    </row>
    <row r="120" spans="1:7" ht="12.75" customHeight="1" x14ac:dyDescent="0.25">
      <c r="A120" s="73"/>
      <c r="B120" s="71"/>
      <c r="C120" s="72"/>
      <c r="D120" s="11"/>
      <c r="E120" s="8"/>
      <c r="F120" s="8"/>
      <c r="G120" s="8"/>
    </row>
    <row r="121" spans="1:7" ht="15.75" x14ac:dyDescent="0.25">
      <c r="A121" s="9"/>
      <c r="B121" s="8"/>
      <c r="C121" s="10"/>
      <c r="D121" s="11"/>
      <c r="E121" s="8"/>
      <c r="F121" s="8"/>
      <c r="G121" s="8"/>
    </row>
    <row r="122" spans="1:7" ht="15.75" x14ac:dyDescent="0.25">
      <c r="A122" s="9"/>
      <c r="B122" s="7"/>
      <c r="C122" s="10"/>
      <c r="D122" s="11"/>
      <c r="E122" s="8"/>
      <c r="F122" s="8"/>
      <c r="G122" s="8"/>
    </row>
    <row r="123" spans="1:7" ht="15.75" x14ac:dyDescent="0.25">
      <c r="A123" s="9"/>
      <c r="B123" s="8"/>
      <c r="C123" s="10"/>
      <c r="D123" s="11"/>
      <c r="E123" s="8"/>
      <c r="F123" s="8"/>
      <c r="G123" s="8"/>
    </row>
    <row r="124" spans="1:7" ht="15.75" x14ac:dyDescent="0.25">
      <c r="A124" s="9"/>
      <c r="B124" s="8"/>
      <c r="C124" s="10"/>
      <c r="D124" s="11"/>
      <c r="E124" s="8"/>
      <c r="F124" s="8"/>
      <c r="G124" s="8"/>
    </row>
    <row r="125" spans="1:7" ht="15.75" x14ac:dyDescent="0.25">
      <c r="A125" s="9"/>
      <c r="B125" s="8"/>
      <c r="C125" s="10"/>
      <c r="D125" s="11"/>
      <c r="E125" s="8"/>
      <c r="F125" s="8"/>
      <c r="G125" s="8"/>
    </row>
    <row r="126" spans="1:7" ht="15.75" x14ac:dyDescent="0.25">
      <c r="A126" s="9"/>
      <c r="B126" s="8"/>
      <c r="C126" s="10"/>
      <c r="D126" s="11"/>
      <c r="E126" s="8"/>
      <c r="F126" s="8"/>
      <c r="G126" s="8"/>
    </row>
    <row r="127" spans="1:7" ht="15.75" x14ac:dyDescent="0.25">
      <c r="A127" s="9"/>
      <c r="B127" s="8"/>
      <c r="C127" s="10"/>
      <c r="D127" s="11"/>
      <c r="E127" s="8"/>
      <c r="F127" s="8"/>
      <c r="G127" s="8"/>
    </row>
    <row r="128" spans="1:7" ht="15.75" x14ac:dyDescent="0.25">
      <c r="A128" s="9"/>
      <c r="B128" s="8"/>
      <c r="C128" s="10"/>
      <c r="D128" s="11"/>
      <c r="E128" s="8"/>
      <c r="F128" s="8"/>
      <c r="G128" s="8"/>
    </row>
    <row r="129" spans="1:7" ht="15.75" x14ac:dyDescent="0.25">
      <c r="A129" s="9"/>
      <c r="B129" s="8"/>
      <c r="C129" s="10"/>
      <c r="D129" s="11"/>
      <c r="E129" s="8"/>
      <c r="F129" s="8"/>
      <c r="G129" s="8"/>
    </row>
    <row r="130" spans="1:7" ht="15.75" x14ac:dyDescent="0.25">
      <c r="A130" s="9"/>
      <c r="B130" s="8"/>
      <c r="C130" s="10"/>
      <c r="D130" s="11"/>
      <c r="E130" s="8"/>
      <c r="F130" s="8"/>
      <c r="G130" s="8"/>
    </row>
    <row r="131" spans="1:7" ht="15.75" x14ac:dyDescent="0.25">
      <c r="A131" s="9"/>
      <c r="B131" s="8"/>
      <c r="C131" s="10"/>
      <c r="D131" s="11"/>
      <c r="E131" s="8"/>
      <c r="F131" s="8"/>
      <c r="G131" s="8"/>
    </row>
    <row r="132" spans="1:7" ht="15.75" x14ac:dyDescent="0.25">
      <c r="A132" s="9"/>
      <c r="B132" s="8"/>
      <c r="C132" s="10"/>
      <c r="D132" s="11"/>
      <c r="E132" s="8"/>
      <c r="F132" s="8"/>
      <c r="G132" s="8"/>
    </row>
    <row r="133" spans="1:7" ht="15.75" x14ac:dyDescent="0.25">
      <c r="A133" s="9"/>
      <c r="B133" s="8"/>
      <c r="C133" s="10"/>
      <c r="D133" s="11"/>
      <c r="E133" s="8"/>
      <c r="F133" s="8"/>
      <c r="G133" s="8"/>
    </row>
    <row r="134" spans="1:7" ht="15.75" x14ac:dyDescent="0.25">
      <c r="A134" s="9"/>
      <c r="B134" s="8"/>
      <c r="C134" s="10"/>
      <c r="D134" s="11"/>
      <c r="E134" s="8"/>
      <c r="F134" s="8"/>
      <c r="G134" s="8"/>
    </row>
    <row r="135" spans="1:7" ht="15.75" x14ac:dyDescent="0.25">
      <c r="A135" s="9"/>
      <c r="B135" s="8"/>
      <c r="C135" s="10"/>
      <c r="D135" s="11"/>
      <c r="E135" s="8"/>
      <c r="F135" s="8"/>
      <c r="G135" s="8"/>
    </row>
    <row r="136" spans="1:7" ht="15.75" x14ac:dyDescent="0.25">
      <c r="A136" s="9"/>
      <c r="B136" s="8"/>
      <c r="C136" s="10"/>
      <c r="D136" s="11"/>
      <c r="E136" s="8"/>
      <c r="F136" s="8"/>
      <c r="G136" s="8"/>
    </row>
    <row r="137" spans="1:7" ht="15.75" x14ac:dyDescent="0.25">
      <c r="A137" s="9"/>
      <c r="B137" s="8"/>
      <c r="C137" s="10"/>
      <c r="D137" s="11"/>
      <c r="E137" s="8"/>
      <c r="F137" s="8"/>
      <c r="G137" s="8"/>
    </row>
    <row r="138" spans="1:7" ht="15.75" x14ac:dyDescent="0.25">
      <c r="A138" s="9"/>
      <c r="B138" s="8"/>
      <c r="C138" s="10"/>
      <c r="D138" s="11"/>
      <c r="E138" s="8"/>
      <c r="F138" s="8"/>
      <c r="G138" s="8"/>
    </row>
    <row r="139" spans="1:7" ht="15.75" x14ac:dyDescent="0.25">
      <c r="A139" s="9"/>
      <c r="B139" s="8"/>
      <c r="C139" s="10"/>
      <c r="D139" s="11"/>
      <c r="E139" s="8"/>
      <c r="F139" s="8"/>
      <c r="G139" s="8"/>
    </row>
    <row r="140" spans="1:7" ht="15.75" x14ac:dyDescent="0.25">
      <c r="A140" s="9"/>
      <c r="B140" s="8"/>
      <c r="C140" s="10"/>
      <c r="D140" s="11"/>
      <c r="E140" s="8"/>
      <c r="F140" s="8"/>
      <c r="G140" s="8"/>
    </row>
    <row r="141" spans="1:7" ht="15.75" x14ac:dyDescent="0.25">
      <c r="A141" s="9"/>
      <c r="B141" s="8"/>
      <c r="C141" s="10"/>
      <c r="D141" s="11"/>
      <c r="E141" s="8"/>
      <c r="F141" s="8"/>
      <c r="G141" s="8"/>
    </row>
    <row r="142" spans="1:7" ht="15.75" x14ac:dyDescent="0.25">
      <c r="A142" s="9"/>
      <c r="B142" s="8"/>
      <c r="C142" s="10"/>
      <c r="D142" s="11"/>
      <c r="E142" s="8"/>
      <c r="F142" s="8"/>
      <c r="G142" s="8"/>
    </row>
    <row r="143" spans="1:7" ht="15.75" x14ac:dyDescent="0.25">
      <c r="A143" s="9"/>
      <c r="B143" s="8"/>
      <c r="C143" s="10"/>
      <c r="D143" s="11"/>
      <c r="E143" s="8"/>
      <c r="F143" s="8"/>
      <c r="G143" s="8"/>
    </row>
    <row r="144" spans="1:7" ht="15.75" x14ac:dyDescent="0.25">
      <c r="A144" s="9"/>
      <c r="B144" s="8"/>
      <c r="C144" s="10"/>
      <c r="D144" s="11"/>
      <c r="E144" s="8"/>
      <c r="F144" s="8"/>
      <c r="G144" s="8"/>
    </row>
    <row r="145" spans="1:7" ht="15.75" x14ac:dyDescent="0.25">
      <c r="A145" s="9"/>
      <c r="B145" s="8"/>
      <c r="C145" s="10"/>
      <c r="D145" s="11"/>
      <c r="E145" s="8"/>
      <c r="F145" s="8"/>
      <c r="G145" s="8"/>
    </row>
    <row r="146" spans="1:7" ht="15.75" x14ac:dyDescent="0.25">
      <c r="A146" s="9"/>
      <c r="B146" s="8"/>
      <c r="C146" s="10"/>
      <c r="D146" s="11"/>
      <c r="E146" s="8"/>
      <c r="F146" s="8"/>
      <c r="G146" s="8"/>
    </row>
    <row r="147" spans="1:7" ht="15.75" x14ac:dyDescent="0.25">
      <c r="A147" s="9"/>
      <c r="B147" s="8"/>
      <c r="C147" s="10"/>
      <c r="D147" s="11"/>
      <c r="E147" s="8"/>
      <c r="F147" s="8"/>
      <c r="G147" s="8"/>
    </row>
    <row r="148" spans="1:7" ht="15.75" x14ac:dyDescent="0.25">
      <c r="A148" s="9"/>
      <c r="B148" s="8"/>
      <c r="C148" s="10"/>
      <c r="D148" s="11"/>
      <c r="E148" s="8"/>
      <c r="F148" s="8"/>
      <c r="G148" s="8"/>
    </row>
    <row r="149" spans="1:7" ht="15.75" x14ac:dyDescent="0.25">
      <c r="A149" s="9"/>
      <c r="B149" s="8"/>
      <c r="C149" s="10"/>
      <c r="D149" s="11"/>
      <c r="E149" s="8"/>
      <c r="F149" s="8"/>
      <c r="G149" s="8"/>
    </row>
    <row r="150" spans="1:7" ht="15.75" x14ac:dyDescent="0.25">
      <c r="A150" s="9"/>
      <c r="B150" s="8"/>
      <c r="C150" s="10"/>
      <c r="D150" s="11"/>
      <c r="E150" s="8"/>
      <c r="F150" s="8"/>
      <c r="G150" s="8"/>
    </row>
    <row r="151" spans="1:7" ht="15.75" x14ac:dyDescent="0.25">
      <c r="A151" s="9"/>
      <c r="B151" s="8"/>
      <c r="C151" s="10"/>
      <c r="D151" s="11"/>
      <c r="E151" s="8"/>
      <c r="F151" s="8"/>
      <c r="G151" s="8"/>
    </row>
    <row r="152" spans="1:7" ht="15.75" x14ac:dyDescent="0.25">
      <c r="A152" s="9"/>
      <c r="B152" s="8"/>
      <c r="C152" s="10"/>
      <c r="D152" s="11"/>
      <c r="E152" s="8"/>
      <c r="F152" s="8"/>
      <c r="G152" s="8"/>
    </row>
    <row r="153" spans="1:7" ht="15.75" x14ac:dyDescent="0.25">
      <c r="A153" s="9"/>
      <c r="B153" s="8"/>
      <c r="C153" s="10"/>
      <c r="D153" s="11"/>
      <c r="E153" s="8"/>
      <c r="F153" s="8"/>
      <c r="G153" s="8"/>
    </row>
    <row r="154" spans="1:7" ht="15.75" x14ac:dyDescent="0.25">
      <c r="A154" s="9"/>
      <c r="B154" s="8"/>
      <c r="C154" s="10"/>
      <c r="D154" s="11"/>
      <c r="E154" s="8"/>
      <c r="F154" s="8"/>
      <c r="G154" s="8"/>
    </row>
    <row r="155" spans="1:7" ht="15.75" x14ac:dyDescent="0.25">
      <c r="A155" s="9"/>
      <c r="B155" s="8"/>
      <c r="C155" s="10"/>
      <c r="D155" s="11"/>
      <c r="E155" s="8"/>
      <c r="F155" s="8"/>
      <c r="G155" s="8"/>
    </row>
    <row r="156" spans="1:7" ht="15.75" x14ac:dyDescent="0.25">
      <c r="A156" s="9"/>
      <c r="B156" s="8"/>
      <c r="C156" s="10"/>
      <c r="D156" s="11"/>
      <c r="E156" s="8"/>
      <c r="F156" s="8"/>
      <c r="G156" s="8"/>
    </row>
    <row r="157" spans="1:7" ht="15.75" x14ac:dyDescent="0.25">
      <c r="A157" s="9"/>
      <c r="B157" s="8"/>
      <c r="C157" s="10"/>
      <c r="D157" s="11"/>
      <c r="E157" s="8"/>
      <c r="F157" s="8"/>
      <c r="G157" s="8"/>
    </row>
    <row r="158" spans="1:7" ht="15.75" x14ac:dyDescent="0.25">
      <c r="A158" s="9"/>
      <c r="B158" s="8"/>
      <c r="C158" s="10"/>
      <c r="D158" s="11"/>
      <c r="E158" s="8"/>
      <c r="F158" s="8"/>
      <c r="G158" s="8"/>
    </row>
    <row r="159" spans="1:7" ht="15.75" x14ac:dyDescent="0.25">
      <c r="A159" s="9"/>
      <c r="B159" s="8"/>
      <c r="C159" s="10"/>
      <c r="D159" s="11"/>
      <c r="E159" s="8"/>
      <c r="F159" s="8"/>
      <c r="G159" s="8"/>
    </row>
    <row r="160" spans="1:7" ht="15.75" x14ac:dyDescent="0.25">
      <c r="A160" s="9"/>
      <c r="B160" s="8"/>
      <c r="C160" s="10"/>
      <c r="D160" s="11"/>
      <c r="E160" s="8"/>
      <c r="F160" s="8"/>
      <c r="G160" s="8"/>
    </row>
    <row r="161" spans="1:7" ht="15.75" x14ac:dyDescent="0.25">
      <c r="A161" s="9"/>
      <c r="B161" s="8"/>
      <c r="C161" s="10"/>
      <c r="D161" s="11"/>
      <c r="E161" s="8"/>
      <c r="F161" s="8"/>
      <c r="G161" s="8"/>
    </row>
    <row r="162" spans="1:7" ht="15.75" x14ac:dyDescent="0.25">
      <c r="A162" s="9"/>
      <c r="B162" s="8"/>
      <c r="C162" s="10"/>
      <c r="D162" s="11"/>
      <c r="E162" s="8"/>
      <c r="F162" s="8"/>
      <c r="G162" s="8"/>
    </row>
    <row r="163" spans="1:7" ht="15.75" x14ac:dyDescent="0.25">
      <c r="A163" s="9"/>
      <c r="B163" s="8"/>
      <c r="C163" s="10"/>
      <c r="D163" s="11"/>
      <c r="E163" s="8"/>
      <c r="F163" s="8"/>
      <c r="G163" s="8"/>
    </row>
    <row r="164" spans="1:7" ht="15.75" x14ac:dyDescent="0.25">
      <c r="A164" s="9"/>
      <c r="B164" s="8"/>
      <c r="C164" s="10"/>
      <c r="D164" s="11"/>
      <c r="E164" s="8"/>
      <c r="F164" s="8"/>
      <c r="G164" s="8"/>
    </row>
    <row r="165" spans="1:7" ht="15.75" x14ac:dyDescent="0.25">
      <c r="A165" s="9"/>
      <c r="B165" s="8"/>
      <c r="C165" s="10"/>
      <c r="D165" s="11"/>
      <c r="E165" s="8"/>
      <c r="F165" s="8"/>
      <c r="G165" s="8"/>
    </row>
    <row r="166" spans="1:7" ht="15.75" x14ac:dyDescent="0.25">
      <c r="A166" s="9"/>
      <c r="B166" s="8"/>
      <c r="C166" s="10"/>
      <c r="D166" s="11"/>
      <c r="E166" s="8"/>
      <c r="F166" s="8"/>
      <c r="G166" s="8"/>
    </row>
    <row r="167" spans="1:7" ht="15.75" x14ac:dyDescent="0.25">
      <c r="A167" s="9"/>
      <c r="B167" s="8"/>
      <c r="C167" s="10"/>
      <c r="D167" s="11"/>
      <c r="E167" s="8"/>
      <c r="F167" s="8"/>
      <c r="G167" s="8"/>
    </row>
    <row r="168" spans="1:7" ht="15.75" x14ac:dyDescent="0.25">
      <c r="A168" s="9"/>
      <c r="B168" s="8"/>
      <c r="C168" s="10"/>
      <c r="D168" s="11"/>
      <c r="E168" s="8"/>
      <c r="F168" s="8"/>
      <c r="G168" s="8"/>
    </row>
    <row r="169" spans="1:7" ht="15.75" x14ac:dyDescent="0.25">
      <c r="A169" s="9"/>
      <c r="B169" s="8"/>
      <c r="C169" s="10"/>
      <c r="D169" s="11"/>
      <c r="E169" s="8"/>
      <c r="F169" s="8"/>
      <c r="G169" s="8"/>
    </row>
    <row r="170" spans="1:7" ht="15.75" x14ac:dyDescent="0.25">
      <c r="A170" s="9"/>
      <c r="B170" s="8"/>
      <c r="C170" s="10"/>
      <c r="D170" s="11"/>
      <c r="E170" s="8"/>
      <c r="F170" s="8"/>
      <c r="G170" s="8"/>
    </row>
    <row r="171" spans="1:7" ht="15.75" x14ac:dyDescent="0.25">
      <c r="A171" s="9"/>
      <c r="B171" s="8"/>
      <c r="C171" s="10"/>
      <c r="D171" s="11"/>
      <c r="E171" s="8"/>
      <c r="F171" s="8"/>
      <c r="G171" s="8"/>
    </row>
    <row r="172" spans="1:7" ht="15.75" x14ac:dyDescent="0.25">
      <c r="A172" s="9"/>
      <c r="B172" s="8"/>
      <c r="C172" s="10"/>
      <c r="D172" s="11"/>
      <c r="E172" s="8"/>
      <c r="F172" s="8"/>
      <c r="G172" s="8"/>
    </row>
    <row r="173" spans="1:7" ht="15.75" x14ac:dyDescent="0.25">
      <c r="A173" s="9"/>
      <c r="B173" s="8"/>
      <c r="C173" s="10"/>
      <c r="D173" s="11"/>
      <c r="E173" s="8"/>
      <c r="F173" s="8"/>
      <c r="G173" s="8"/>
    </row>
    <row r="174" spans="1:7" ht="15.75" x14ac:dyDescent="0.25">
      <c r="A174" s="9"/>
      <c r="B174" s="8"/>
      <c r="C174" s="10"/>
      <c r="D174" s="11"/>
      <c r="E174" s="8"/>
      <c r="F174" s="8"/>
      <c r="G174" s="8"/>
    </row>
    <row r="175" spans="1:7" ht="15.75" x14ac:dyDescent="0.25">
      <c r="A175" s="9"/>
      <c r="B175" s="8"/>
      <c r="C175" s="10"/>
      <c r="D175" s="11"/>
      <c r="E175" s="8"/>
      <c r="F175" s="8"/>
      <c r="G175" s="8"/>
    </row>
    <row r="176" spans="1:7" ht="15.75" x14ac:dyDescent="0.25">
      <c r="A176" s="9"/>
      <c r="B176" s="8"/>
      <c r="C176" s="10"/>
      <c r="D176" s="11"/>
      <c r="E176" s="8"/>
      <c r="F176" s="8"/>
      <c r="G176" s="8"/>
    </row>
    <row r="177" spans="1:7" ht="15.75" x14ac:dyDescent="0.25">
      <c r="A177" s="9"/>
      <c r="B177" s="8"/>
      <c r="C177" s="10"/>
      <c r="D177" s="11"/>
      <c r="E177" s="8"/>
      <c r="F177" s="8"/>
      <c r="G177" s="8"/>
    </row>
    <row r="178" spans="1:7" ht="15.75" x14ac:dyDescent="0.25">
      <c r="A178" s="9"/>
      <c r="B178" s="8"/>
      <c r="C178" s="10"/>
      <c r="D178" s="11"/>
      <c r="E178" s="8"/>
      <c r="F178" s="8"/>
      <c r="G178" s="8"/>
    </row>
    <row r="179" spans="1:7" ht="15.75" x14ac:dyDescent="0.25">
      <c r="A179" s="9"/>
      <c r="B179" s="8"/>
      <c r="C179" s="10"/>
      <c r="D179" s="11"/>
      <c r="E179" s="8"/>
      <c r="F179" s="8"/>
      <c r="G179" s="8"/>
    </row>
    <row r="180" spans="1:7" ht="15.75" x14ac:dyDescent="0.25">
      <c r="A180" s="9"/>
      <c r="B180" s="8"/>
      <c r="C180" s="10"/>
      <c r="D180" s="11"/>
      <c r="E180" s="8"/>
      <c r="F180" s="8"/>
      <c r="G180" s="8"/>
    </row>
    <row r="181" spans="1:7" ht="15.75" x14ac:dyDescent="0.25">
      <c r="A181" s="9"/>
      <c r="B181" s="8"/>
      <c r="C181" s="10"/>
      <c r="D181" s="11"/>
      <c r="E181" s="8"/>
      <c r="F181" s="8"/>
      <c r="G181" s="8"/>
    </row>
    <row r="182" spans="1:7" ht="15.75" x14ac:dyDescent="0.25">
      <c r="A182" s="9"/>
      <c r="B182" s="8"/>
      <c r="C182" s="10"/>
      <c r="D182" s="11"/>
      <c r="E182" s="8"/>
      <c r="F182" s="8"/>
      <c r="G182" s="8"/>
    </row>
    <row r="183" spans="1:7" ht="15.75" x14ac:dyDescent="0.25">
      <c r="A183" s="9"/>
      <c r="B183" s="8"/>
      <c r="C183" s="10"/>
      <c r="D183" s="11"/>
      <c r="E183" s="8"/>
      <c r="F183" s="8"/>
      <c r="G183" s="8"/>
    </row>
    <row r="184" spans="1:7" ht="15.75" x14ac:dyDescent="0.25">
      <c r="A184" s="9"/>
      <c r="B184" s="8"/>
      <c r="C184" s="10"/>
      <c r="D184" s="11"/>
      <c r="E184" s="8"/>
      <c r="F184" s="8"/>
      <c r="G184" s="8"/>
    </row>
    <row r="185" spans="1:7" ht="15.75" x14ac:dyDescent="0.25">
      <c r="A185" s="9"/>
      <c r="B185" s="8"/>
      <c r="C185" s="10"/>
      <c r="D185" s="11"/>
      <c r="E185" s="8"/>
      <c r="F185" s="8"/>
      <c r="G185" s="8"/>
    </row>
    <row r="186" spans="1:7" ht="15.75" x14ac:dyDescent="0.25">
      <c r="A186" s="9"/>
      <c r="B186" s="8"/>
      <c r="C186" s="10"/>
      <c r="D186" s="11"/>
      <c r="E186" s="8"/>
      <c r="F186" s="8"/>
      <c r="G186" s="8"/>
    </row>
    <row r="187" spans="1:7" ht="15.75" x14ac:dyDescent="0.25">
      <c r="A187" s="9"/>
      <c r="B187" s="8"/>
      <c r="C187" s="10"/>
      <c r="D187" s="11"/>
      <c r="E187" s="8"/>
      <c r="F187" s="8"/>
      <c r="G187" s="8"/>
    </row>
    <row r="188" spans="1:7" ht="15.75" x14ac:dyDescent="0.25">
      <c r="A188" s="9"/>
      <c r="B188" s="8"/>
      <c r="C188" s="10"/>
      <c r="D188" s="11"/>
      <c r="E188" s="8"/>
      <c r="F188" s="8"/>
      <c r="G188" s="8"/>
    </row>
    <row r="189" spans="1:7" ht="15.75" x14ac:dyDescent="0.25">
      <c r="A189" s="9"/>
      <c r="B189" s="8"/>
      <c r="C189" s="10"/>
      <c r="D189" s="11"/>
      <c r="E189" s="8"/>
      <c r="F189" s="8"/>
      <c r="G189" s="8"/>
    </row>
    <row r="190" spans="1:7" ht="15.75" x14ac:dyDescent="0.25">
      <c r="A190" s="9"/>
      <c r="B190" s="8"/>
      <c r="C190" s="10"/>
      <c r="D190" s="11"/>
      <c r="E190" s="8"/>
      <c r="F190" s="8"/>
      <c r="G190" s="8"/>
    </row>
    <row r="191" spans="1:7" ht="15.75" x14ac:dyDescent="0.25">
      <c r="A191" s="9"/>
      <c r="B191" s="8"/>
      <c r="C191" s="10"/>
      <c r="D191" s="11"/>
      <c r="E191" s="8"/>
      <c r="F191" s="8"/>
      <c r="G191" s="8"/>
    </row>
    <row r="192" spans="1:7" ht="15.75" x14ac:dyDescent="0.25">
      <c r="A192" s="9"/>
      <c r="B192" s="8"/>
      <c r="C192" s="10"/>
      <c r="D192" s="11"/>
      <c r="E192" s="8"/>
      <c r="F192" s="8"/>
      <c r="G192" s="8"/>
    </row>
    <row r="193" spans="1:7" ht="15.75" x14ac:dyDescent="0.25">
      <c r="A193" s="9"/>
      <c r="B193" s="8"/>
      <c r="C193" s="10"/>
      <c r="D193" s="11"/>
      <c r="E193" s="8"/>
      <c r="F193" s="8"/>
      <c r="G193" s="8"/>
    </row>
    <row r="194" spans="1:7" ht="15.75" x14ac:dyDescent="0.25">
      <c r="A194" s="9"/>
      <c r="B194" s="8"/>
      <c r="C194" s="10"/>
      <c r="D194" s="11"/>
      <c r="E194" s="8"/>
      <c r="F194" s="8"/>
      <c r="G194" s="8"/>
    </row>
    <row r="195" spans="1:7" ht="15.75" x14ac:dyDescent="0.25">
      <c r="A195" s="9"/>
      <c r="B195" s="8"/>
      <c r="C195" s="10"/>
      <c r="D195" s="11"/>
      <c r="E195" s="8"/>
      <c r="F195" s="8"/>
      <c r="G195" s="8"/>
    </row>
    <row r="196" spans="1:7" ht="15.75" x14ac:dyDescent="0.25">
      <c r="A196" s="9"/>
      <c r="B196" s="8"/>
      <c r="C196" s="10"/>
      <c r="D196" s="11"/>
      <c r="E196" s="8"/>
      <c r="F196" s="8"/>
      <c r="G196" s="8"/>
    </row>
    <row r="197" spans="1:7" ht="15.75" x14ac:dyDescent="0.25">
      <c r="A197" s="9"/>
      <c r="B197" s="8"/>
      <c r="C197" s="10"/>
      <c r="D197" s="11"/>
      <c r="E197" s="8"/>
      <c r="F197" s="8"/>
      <c r="G197" s="8"/>
    </row>
    <row r="198" spans="1:7" ht="15.75" x14ac:dyDescent="0.25">
      <c r="A198" s="9"/>
      <c r="B198" s="8"/>
      <c r="C198" s="10"/>
      <c r="D198" s="11"/>
      <c r="E198" s="8"/>
      <c r="F198" s="8"/>
      <c r="G198" s="8"/>
    </row>
    <row r="199" spans="1:7" ht="15.75" x14ac:dyDescent="0.25">
      <c r="A199" s="9"/>
      <c r="B199" s="8"/>
      <c r="C199" s="10"/>
      <c r="D199" s="11"/>
      <c r="E199" s="8"/>
      <c r="F199" s="8"/>
      <c r="G199" s="8"/>
    </row>
    <row r="200" spans="1:7" ht="15.75" x14ac:dyDescent="0.25">
      <c r="A200" s="9"/>
      <c r="B200" s="8"/>
      <c r="C200" s="10"/>
      <c r="D200" s="11"/>
      <c r="E200" s="8"/>
      <c r="F200" s="8"/>
      <c r="G200" s="8"/>
    </row>
    <row r="201" spans="1:7" ht="15.75" x14ac:dyDescent="0.25">
      <c r="A201" s="9"/>
      <c r="B201" s="8"/>
      <c r="C201" s="10"/>
      <c r="D201" s="11"/>
      <c r="E201" s="8"/>
      <c r="F201" s="8"/>
      <c r="G201" s="8"/>
    </row>
    <row r="202" spans="1:7" ht="15.75" x14ac:dyDescent="0.25">
      <c r="A202" s="9"/>
      <c r="B202" s="8"/>
      <c r="C202" s="10"/>
      <c r="D202" s="11"/>
      <c r="E202" s="8"/>
      <c r="F202" s="8"/>
      <c r="G202" s="8"/>
    </row>
    <row r="203" spans="1:7" ht="15.75" x14ac:dyDescent="0.25">
      <c r="A203" s="9"/>
      <c r="B203" s="8"/>
      <c r="C203" s="10"/>
      <c r="D203" s="11"/>
      <c r="E203" s="8"/>
      <c r="F203" s="8"/>
      <c r="G203" s="8"/>
    </row>
    <row r="204" spans="1:7" ht="15.75" x14ac:dyDescent="0.25">
      <c r="A204" s="9"/>
      <c r="B204" s="8"/>
      <c r="C204" s="10"/>
      <c r="D204" s="11"/>
      <c r="E204" s="8"/>
      <c r="F204" s="8"/>
      <c r="G204" s="8"/>
    </row>
    <row r="205" spans="1:7" ht="15.75" x14ac:dyDescent="0.25">
      <c r="A205" s="9"/>
      <c r="B205" s="8"/>
      <c r="C205" s="10"/>
      <c r="D205" s="11"/>
      <c r="E205" s="8"/>
      <c r="F205" s="8"/>
      <c r="G205" s="8"/>
    </row>
    <row r="206" spans="1:7" ht="15.75" x14ac:dyDescent="0.25">
      <c r="A206" s="9"/>
      <c r="B206" s="8"/>
      <c r="C206" s="10"/>
      <c r="D206" s="11"/>
      <c r="E206" s="8"/>
      <c r="F206" s="8"/>
      <c r="G206" s="8"/>
    </row>
    <row r="207" spans="1:7" ht="15.75" x14ac:dyDescent="0.25">
      <c r="A207" s="9"/>
      <c r="B207" s="8"/>
      <c r="C207" s="10"/>
      <c r="D207" s="11"/>
      <c r="E207" s="8"/>
      <c r="F207" s="8"/>
      <c r="G207" s="8"/>
    </row>
    <row r="208" spans="1:7" ht="15.75" x14ac:dyDescent="0.25">
      <c r="A208" s="9"/>
      <c r="B208" s="8"/>
      <c r="C208" s="10"/>
      <c r="D208" s="11"/>
      <c r="E208" s="8"/>
      <c r="F208" s="8"/>
      <c r="G208" s="8"/>
    </row>
    <row r="209" spans="1:7" ht="15.75" x14ac:dyDescent="0.25">
      <c r="A209" s="9"/>
      <c r="B209" s="8"/>
      <c r="C209" s="10"/>
      <c r="D209" s="11"/>
      <c r="E209" s="8"/>
      <c r="F209" s="8"/>
      <c r="G209" s="8"/>
    </row>
    <row r="210" spans="1:7" ht="15.75" x14ac:dyDescent="0.25">
      <c r="A210" s="9"/>
      <c r="B210" s="8"/>
      <c r="C210" s="10"/>
      <c r="D210" s="11"/>
      <c r="E210" s="8"/>
      <c r="F210" s="8"/>
      <c r="G210" s="8"/>
    </row>
    <row r="211" spans="1:7" ht="15.75" x14ac:dyDescent="0.25">
      <c r="A211" s="9"/>
      <c r="B211" s="8"/>
      <c r="C211" s="10"/>
      <c r="D211" s="11"/>
      <c r="E211" s="8"/>
      <c r="F211" s="8"/>
      <c r="G211" s="8"/>
    </row>
    <row r="212" spans="1:7" ht="15.75" x14ac:dyDescent="0.25">
      <c r="A212" s="9"/>
      <c r="B212" s="8"/>
      <c r="C212" s="10"/>
      <c r="D212" s="11"/>
      <c r="E212" s="8"/>
      <c r="F212" s="8"/>
      <c r="G212" s="8"/>
    </row>
    <row r="213" spans="1:7" ht="15.75" x14ac:dyDescent="0.25">
      <c r="A213" s="9"/>
      <c r="B213" s="8"/>
      <c r="C213" s="10"/>
      <c r="D213" s="11"/>
      <c r="E213" s="8"/>
      <c r="F213" s="8"/>
      <c r="G213" s="8"/>
    </row>
    <row r="214" spans="1:7" ht="15.75" x14ac:dyDescent="0.25">
      <c r="A214" s="9"/>
      <c r="B214" s="8"/>
      <c r="C214" s="10"/>
      <c r="D214" s="11"/>
      <c r="E214" s="8"/>
      <c r="F214" s="8"/>
      <c r="G214" s="8"/>
    </row>
    <row r="215" spans="1:7" ht="15.75" x14ac:dyDescent="0.25">
      <c r="A215" s="9"/>
      <c r="B215" s="8"/>
      <c r="C215" s="10"/>
      <c r="D215" s="11"/>
      <c r="E215" s="8"/>
      <c r="F215" s="8"/>
      <c r="G215" s="8"/>
    </row>
    <row r="216" spans="1:7" ht="15.75" x14ac:dyDescent="0.25">
      <c r="A216" s="9"/>
      <c r="B216" s="8"/>
      <c r="C216" s="10"/>
      <c r="D216" s="11"/>
      <c r="E216" s="8"/>
      <c r="F216" s="8"/>
      <c r="G216" s="8"/>
    </row>
    <row r="217" spans="1:7" ht="15.75" x14ac:dyDescent="0.25">
      <c r="A217" s="9"/>
      <c r="B217" s="8"/>
      <c r="C217" s="10"/>
      <c r="D217" s="11"/>
      <c r="E217" s="8"/>
      <c r="F217" s="8"/>
      <c r="G217" s="8"/>
    </row>
    <row r="218" spans="1:7" ht="15.75" x14ac:dyDescent="0.25">
      <c r="A218" s="9"/>
      <c r="B218" s="8"/>
      <c r="C218" s="10"/>
      <c r="D218" s="11"/>
      <c r="E218" s="8"/>
      <c r="F218" s="8"/>
      <c r="G218" s="8"/>
    </row>
    <row r="485" spans="3:3" ht="18.75" x14ac:dyDescent="0.3">
      <c r="C485" s="74"/>
    </row>
    <row r="486" spans="3:3" ht="18.75" x14ac:dyDescent="0.3">
      <c r="C486" s="74"/>
    </row>
    <row r="489" spans="3:3" x14ac:dyDescent="0.2">
      <c r="C489" s="75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3" manualBreakCount="3">
    <brk id="36" max="3" man="1"/>
    <brk id="77" max="3" man="1"/>
    <brk id="11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06BC52-D227-4B50-86E3-8E35FD13129F}"/>
</file>

<file path=customXml/itemProps2.xml><?xml version="1.0" encoding="utf-8"?>
<ds:datastoreItem xmlns:ds="http://schemas.openxmlformats.org/officeDocument/2006/customXml" ds:itemID="{D3A0C0D5-6E26-4CF7-965D-3F54A4A86550}"/>
</file>

<file path=customXml/itemProps3.xml><?xml version="1.0" encoding="utf-8"?>
<ds:datastoreItem xmlns:ds="http://schemas.openxmlformats.org/officeDocument/2006/customXml" ds:itemID="{53D44CEC-713E-49BD-B482-93A0A037B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01.12.2023</vt:lpstr>
      <vt:lpstr>'на 01.12.2023'!Область_печати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cp:lastPrinted>2023-12-14T02:42:08Z</cp:lastPrinted>
  <dcterms:created xsi:type="dcterms:W3CDTF">2023-12-14T02:37:45Z</dcterms:created>
  <dcterms:modified xsi:type="dcterms:W3CDTF">2023-12-15T05:02:24Z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