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7795" windowHeight="11310"/>
  </bookViews>
  <sheets>
    <sheet name="на 01.04.2023" sheetId="1" r:id="rId1"/>
  </sheets>
  <externalReferences>
    <externalReference r:id="rId2"/>
  </externalReferences>
  <definedNames>
    <definedName name="Z_3A62FDFE_B33F_4285_AF26_B946B57D89E5_.wvu.Rows" localSheetId="0" hidden="1">'на 01.04.2023'!#REF!,'на 01.04.2023'!$36:$36,'на 01.04.2023'!#REF!,'на 01.04.2023'!$89:$92,'на 01.04.2023'!$105:$105,'на 01.04.2023'!#REF!,'на 01.04.2023'!$112:$112</definedName>
    <definedName name="Z_5F4BDBB1_E645_4516_8FC8_7D1E2AFE448F_.wvu.Rows" localSheetId="0" hidden="1">'на 01.04.2023'!#REF!,'на 01.04.2023'!$36:$36,'на 01.04.2023'!#REF!,'на 01.04.2023'!#REF!,'на 01.04.2023'!$89:$92,'на 01.04.2023'!$105:$105,'на 01.04.2023'!#REF!</definedName>
    <definedName name="Z_791A6B44_A126_477F_8F66_87C81269CCAF_.wvu.Rows" localSheetId="0" hidden="1">'на 01.04.2023'!#REF!,'на 01.04.2023'!$103:$104,'на 01.04.2023'!#REF!</definedName>
    <definedName name="Z_941B9BCB_D95B_4828_B060_DECC595C9511_.wvu.Rows" localSheetId="0" hidden="1">'на 01.04.2023'!#REF!,'на 01.04.2023'!$31:$31,'на 01.04.2023'!$36:$36,'на 01.04.2023'!$43:$43,'на 01.04.2023'!#REF!,'на 01.04.2023'!#REF!,'на 01.04.2023'!#REF!,'на 01.04.2023'!$89:$92,'на 01.04.2023'!$102:$105,'на 01.04.2023'!$112:$112</definedName>
    <definedName name="Z_AD8B40E3_4B89_443C_9ACF_B6D22B3A77E7_.wvu.Rows" localSheetId="0" hidden="1">'на 01.04.2023'!#REF!,'на 01.04.2023'!$31:$31,'на 01.04.2023'!$36:$36,'на 01.04.2023'!$43:$43,'на 01.04.2023'!#REF!,'на 01.04.2023'!#REF!,'на 01.04.2023'!#REF!,'на 01.04.2023'!$89:$92,'на 01.04.2023'!$102:$105,'на 01.04.2023'!$112:$112</definedName>
    <definedName name="Z_AFEF4DE1_67D6_48C6_A8C8_B9E9198BBD0E_.wvu.PrintArea" localSheetId="0" hidden="1">'на 01.04.2023'!$A$1:$D$116</definedName>
    <definedName name="Z_AFEF4DE1_67D6_48C6_A8C8_B9E9198BBD0E_.wvu.Rows" localSheetId="0" hidden="1">'на 01.04.2023'!#REF!,'на 01.04.2023'!$36:$36,'на 01.04.2023'!#REF!,'на 01.04.2023'!#REF!,'на 01.04.2023'!#REF!,'на 01.04.2023'!#REF!,'на 01.04.2023'!#REF!,'на 01.04.2023'!#REF!,'на 01.04.2023'!$89:$92,'на 01.04.2023'!$103:$104,'на 01.04.2023'!#REF!,'на 01.04.2023'!#REF!,'на 01.04.2023'!$112:$112</definedName>
    <definedName name="Z_D2DF83CF_573E_4A86_A4BE_5A992E023C65_.wvu.Rows" localSheetId="0" hidden="1">'на 01.04.2023'!#REF!,'на 01.04.2023'!$103:$104,'на 01.04.2023'!#REF!</definedName>
    <definedName name="Z_E2CE03E0_A708_4616_8DFD_0910D1C70A9E_.wvu.Rows" localSheetId="0" hidden="1">'на 01.04.2023'!#REF!,'на 01.04.2023'!$103:$104,'на 01.04.2023'!#REF!</definedName>
    <definedName name="Z_E6F394BB_DB4B_47AB_A066_DC195B03AE3E_.wvu.Rows" localSheetId="0" hidden="1">'на 01.04.2023'!#REF!,'на 01.04.2023'!$36:$36,'на 01.04.2023'!#REF!,'на 01.04.2023'!#REF!,'на 01.04.2023'!#REF!,'на 01.04.2023'!#REF!,'на 01.04.2023'!$89:$92,'на 01.04.2023'!$101:$101,'на 01.04.2023'!#REF!,'на 01.04.2023'!#REF!,'на 01.04.2023'!$112:$112</definedName>
    <definedName name="Z_E8991B2E_0E9F_48F3_A4D6_3B340ABE8C8E_.wvu.Rows" localSheetId="0" hidden="1">'на 01.04.2023'!$36:$36,'на 01.04.2023'!#REF!</definedName>
    <definedName name="Z_F385514D_10E2_4F02_BC23_DB9B134ACC31_.wvu.PrintArea" localSheetId="0" hidden="1">'на 01.04.2023'!$A$1:$D$115</definedName>
    <definedName name="Z_F385514D_10E2_4F02_BC23_DB9B134ACC31_.wvu.Rows" localSheetId="0" hidden="1">'на 01.04.2023'!$45:$45,'на 01.04.2023'!$91:$91,'на 01.04.2023'!$103:$104,'на 01.04.2023'!$112:$112</definedName>
    <definedName name="Z_F59D258D_974D_4B2B_B7CC_86B99245EC3C_.wvu.PrintArea" localSheetId="0" hidden="1">'на 01.04.2023'!$A$1:$D$116</definedName>
    <definedName name="Z_F59D258D_974D_4B2B_B7CC_86B99245EC3C_.wvu.Rows" localSheetId="0" hidden="1">'на 01.04.2023'!#REF!,'на 01.04.2023'!$31:$31,'на 01.04.2023'!$36:$36,'на 01.04.2023'!$43:$43,'на 01.04.2023'!#REF!,'на 01.04.2023'!#REF!,'на 01.04.2023'!#REF!,'на 01.04.2023'!$89:$92,'на 01.04.2023'!$105:$105,'на 01.04.2023'!#REF!,'на 01.04.2023'!$112:$112</definedName>
    <definedName name="Z_F8542D9D_A523_4F6F_8CFE_9BA4BA3D5B88_.wvu.Rows" localSheetId="0" hidden="1">'на 01.04.2023'!$36:$36,'на 01.04.2023'!$89:$92,'на 01.04.2023'!$103:$105,'на 01.04.2023'!#REF!</definedName>
    <definedName name="Z_FAFBB87E_73E9_461E_A4E8_A0EB3259EED0_.wvu.PrintArea" localSheetId="0" hidden="1">'на 01.04.2023'!$A$1:$D$116</definedName>
    <definedName name="Z_FAFBB87E_73E9_461E_A4E8_A0EB3259EED0_.wvu.Rows" localSheetId="0" hidden="1">'на 01.04.2023'!#REF!,'на 01.04.2023'!$36:$36,'на 01.04.2023'!$89:$92,'на 01.04.2023'!$103:$105,'на 01.04.2023'!#REF!</definedName>
    <definedName name="_xlnm.Print_Area" localSheetId="0">'на 01.04.2023'!$A$1:$D$110</definedName>
  </definedNames>
  <calcPr calcId="145621"/>
</workbook>
</file>

<file path=xl/calcChain.xml><?xml version="1.0" encoding="utf-8"?>
<calcChain xmlns="http://schemas.openxmlformats.org/spreadsheetml/2006/main">
  <c r="C109" i="1" l="1"/>
  <c r="B109" i="1"/>
  <c r="C108" i="1"/>
  <c r="B108" i="1"/>
  <c r="C107" i="1"/>
  <c r="B107" i="1"/>
  <c r="C105" i="1"/>
  <c r="C106" i="1" s="1"/>
  <c r="B105" i="1"/>
  <c r="C104" i="1"/>
  <c r="C103" i="1" s="1"/>
  <c r="C102" i="1" s="1"/>
  <c r="B104" i="1"/>
  <c r="B103" i="1"/>
  <c r="B102" i="1"/>
  <c r="C100" i="1"/>
  <c r="B100" i="1"/>
  <c r="C99" i="1"/>
  <c r="B99" i="1"/>
  <c r="C98" i="1"/>
  <c r="B98" i="1"/>
  <c r="C96" i="1"/>
  <c r="B96" i="1"/>
  <c r="C95" i="1"/>
  <c r="B95" i="1"/>
  <c r="B94" i="1" s="1"/>
  <c r="C94" i="1"/>
  <c r="C92" i="1"/>
  <c r="B92" i="1"/>
  <c r="C91" i="1"/>
  <c r="C90" i="1" s="1"/>
  <c r="B91" i="1"/>
  <c r="B90" i="1" s="1"/>
  <c r="C86" i="1"/>
  <c r="B86" i="1"/>
  <c r="C85" i="1"/>
  <c r="B85" i="1"/>
  <c r="C84" i="1"/>
  <c r="B84" i="1"/>
  <c r="C83" i="1"/>
  <c r="B83" i="1"/>
  <c r="B82" i="1" s="1"/>
  <c r="C82" i="1"/>
  <c r="C81" i="1"/>
  <c r="B81" i="1"/>
  <c r="C80" i="1"/>
  <c r="B80" i="1"/>
  <c r="C79" i="1"/>
  <c r="B79" i="1"/>
  <c r="C78" i="1"/>
  <c r="B78" i="1"/>
  <c r="C77" i="1"/>
  <c r="B77" i="1"/>
  <c r="C76" i="1"/>
  <c r="B76" i="1"/>
  <c r="C75" i="1"/>
  <c r="B75" i="1"/>
  <c r="C74" i="1"/>
  <c r="B74" i="1"/>
  <c r="C73" i="1"/>
  <c r="B73" i="1"/>
  <c r="C72" i="1"/>
  <c r="B72" i="1"/>
  <c r="C71" i="1"/>
  <c r="B71" i="1"/>
  <c r="C70" i="1"/>
  <c r="B70" i="1"/>
  <c r="C69" i="1"/>
  <c r="B69" i="1"/>
  <c r="C68" i="1"/>
  <c r="B68" i="1"/>
  <c r="C67" i="1"/>
  <c r="B67" i="1"/>
  <c r="C66" i="1"/>
  <c r="B66" i="1"/>
  <c r="C65" i="1"/>
  <c r="B65" i="1"/>
  <c r="C64" i="1"/>
  <c r="B64" i="1"/>
  <c r="C63" i="1"/>
  <c r="B63" i="1"/>
  <c r="C62" i="1"/>
  <c r="B62" i="1"/>
  <c r="C61" i="1"/>
  <c r="B61" i="1"/>
  <c r="C60" i="1"/>
  <c r="B60" i="1"/>
  <c r="C59" i="1"/>
  <c r="B59" i="1"/>
  <c r="C58" i="1"/>
  <c r="B58" i="1"/>
  <c r="C57" i="1"/>
  <c r="B57" i="1"/>
  <c r="C56" i="1"/>
  <c r="B56" i="1"/>
  <c r="C55" i="1"/>
  <c r="B55" i="1"/>
  <c r="C54" i="1"/>
  <c r="B54" i="1"/>
  <c r="C53" i="1"/>
  <c r="B53" i="1"/>
  <c r="C52" i="1"/>
  <c r="B52" i="1"/>
  <c r="C51" i="1"/>
  <c r="B51" i="1"/>
  <c r="C50" i="1"/>
  <c r="B50" i="1"/>
  <c r="C49" i="1"/>
  <c r="B49" i="1"/>
  <c r="C48" i="1"/>
  <c r="B48" i="1"/>
  <c r="C47" i="1"/>
  <c r="B47" i="1"/>
  <c r="C46" i="1"/>
  <c r="B46" i="1"/>
  <c r="C45" i="1"/>
  <c r="B45" i="1"/>
  <c r="C44" i="1"/>
  <c r="B44" i="1"/>
  <c r="C43" i="1"/>
  <c r="B43" i="1"/>
  <c r="C42" i="1"/>
  <c r="B42" i="1"/>
  <c r="C41" i="1"/>
  <c r="B41" i="1"/>
  <c r="C40" i="1"/>
  <c r="B40" i="1"/>
  <c r="C39" i="1"/>
  <c r="B39" i="1"/>
  <c r="C35" i="1"/>
  <c r="B35" i="1"/>
  <c r="B88" i="1" s="1"/>
  <c r="C34" i="1"/>
  <c r="B34" i="1"/>
  <c r="C33" i="1"/>
  <c r="B33" i="1"/>
  <c r="C32" i="1"/>
  <c r="B32" i="1"/>
  <c r="C31" i="1"/>
  <c r="B31" i="1"/>
  <c r="C30" i="1"/>
  <c r="B30" i="1"/>
  <c r="C29" i="1"/>
  <c r="B29" i="1"/>
  <c r="C28" i="1"/>
  <c r="B28" i="1"/>
  <c r="C27" i="1"/>
  <c r="B27" i="1"/>
  <c r="C26" i="1"/>
  <c r="B26" i="1"/>
  <c r="C25" i="1"/>
  <c r="B25" i="1"/>
  <c r="C24" i="1"/>
  <c r="B24" i="1"/>
  <c r="C23" i="1"/>
  <c r="B23" i="1"/>
  <c r="C22" i="1"/>
  <c r="B22" i="1"/>
  <c r="C21" i="1"/>
  <c r="B21" i="1"/>
  <c r="C20" i="1"/>
  <c r="B20" i="1"/>
  <c r="C19" i="1"/>
  <c r="B19" i="1"/>
  <c r="C18" i="1"/>
  <c r="B18" i="1"/>
  <c r="C17" i="1"/>
  <c r="B17" i="1"/>
  <c r="C16" i="1"/>
  <c r="B16" i="1"/>
  <c r="C15" i="1"/>
  <c r="B15" i="1"/>
  <c r="C14" i="1"/>
  <c r="B14" i="1"/>
  <c r="C13" i="1"/>
  <c r="B13" i="1"/>
  <c r="C12" i="1"/>
  <c r="B12" i="1"/>
  <c r="C11" i="1"/>
  <c r="B11" i="1"/>
  <c r="C10" i="1"/>
  <c r="B10" i="1"/>
  <c r="C9" i="1"/>
  <c r="B9" i="1"/>
  <c r="C8" i="1"/>
  <c r="B8" i="1"/>
  <c r="C7" i="1"/>
  <c r="B7" i="1"/>
  <c r="C6" i="1"/>
  <c r="B6" i="1"/>
  <c r="D6" i="1" l="1"/>
  <c r="D7" i="1"/>
  <c r="D8" i="1"/>
  <c r="D10" i="1"/>
  <c r="D11" i="1"/>
  <c r="D12" i="1"/>
  <c r="D13" i="1"/>
  <c r="D14" i="1"/>
  <c r="D15" i="1"/>
  <c r="D16" i="1"/>
  <c r="D17" i="1"/>
  <c r="D18" i="1"/>
  <c r="D19" i="1"/>
  <c r="D20" i="1"/>
  <c r="D22" i="1"/>
  <c r="D23" i="1"/>
  <c r="D24" i="1"/>
  <c r="D25" i="1"/>
  <c r="D26" i="1"/>
  <c r="D30" i="1"/>
  <c r="D31" i="1"/>
  <c r="D32" i="1"/>
  <c r="D33" i="1"/>
  <c r="D35" i="1"/>
  <c r="D39" i="1"/>
  <c r="D40" i="1"/>
  <c r="D41" i="1"/>
  <c r="D42" i="1"/>
  <c r="D44" i="1"/>
  <c r="D45" i="1"/>
  <c r="D48" i="1"/>
  <c r="D49" i="1"/>
  <c r="D50" i="1"/>
  <c r="D53" i="1"/>
  <c r="D56" i="1"/>
  <c r="D57" i="1"/>
  <c r="D58" i="1"/>
  <c r="D59" i="1"/>
  <c r="D62" i="1"/>
  <c r="D64" i="1"/>
  <c r="D66" i="1"/>
  <c r="D67" i="1"/>
  <c r="D68" i="1"/>
  <c r="D70" i="1"/>
  <c r="D71" i="1"/>
  <c r="D72" i="1"/>
  <c r="D73" i="1"/>
  <c r="D74" i="1"/>
  <c r="D75" i="1"/>
  <c r="D76" i="1"/>
  <c r="D77" i="1"/>
  <c r="D79" i="1"/>
  <c r="D80" i="1"/>
  <c r="D81" i="1"/>
  <c r="D82" i="1"/>
  <c r="D83" i="1"/>
  <c r="D84" i="1"/>
  <c r="D85" i="1"/>
  <c r="D28" i="1"/>
  <c r="D52" i="1"/>
  <c r="D9" i="1"/>
  <c r="D21" i="1"/>
  <c r="D27" i="1"/>
  <c r="D29" i="1"/>
  <c r="B110" i="1"/>
  <c r="D43" i="1"/>
  <c r="D51" i="1"/>
  <c r="D54" i="1"/>
  <c r="D55" i="1"/>
  <c r="D60" i="1"/>
  <c r="D61" i="1"/>
  <c r="D63" i="1"/>
  <c r="D65" i="1"/>
  <c r="D69" i="1"/>
  <c r="D78" i="1"/>
  <c r="C110" i="1"/>
  <c r="D86" i="1"/>
  <c r="C88" i="1"/>
</calcChain>
</file>

<file path=xl/sharedStrings.xml><?xml version="1.0" encoding="utf-8"?>
<sst xmlns="http://schemas.openxmlformats.org/spreadsheetml/2006/main" count="107" uniqueCount="106">
  <si>
    <t xml:space="preserve">                           Сведения об исполнении бюджета г. Красноярска на 01.04.2023 г.</t>
  </si>
  <si>
    <t>тыс. руб.</t>
  </si>
  <si>
    <t>Наименование показателей</t>
  </si>
  <si>
    <t>Бюджет города на 2023 год с учетом изменений</t>
  </si>
  <si>
    <t>Исполнено на 01.04.2023 г.</t>
  </si>
  <si>
    <t>% исполнения к плану года</t>
  </si>
  <si>
    <t>НАЛОГОВЫЕ И НЕНАЛОГОВЫЕ ДОХОДЫ</t>
  </si>
  <si>
    <t>Налоги на прибыль, доходы</t>
  </si>
  <si>
    <t>Налог на прибыль организаций</t>
  </si>
  <si>
    <t>Налог на доходы физических лиц</t>
  </si>
  <si>
    <t>Налоги на товары</t>
  </si>
  <si>
    <t>Налоги на совокупный доход</t>
  </si>
  <si>
    <t>Налог, взимаемый в связи с применением упрощенной системы налогообложения</t>
  </si>
  <si>
    <t>Единый налог на вмененный доход для отдельных видов деятельности</t>
  </si>
  <si>
    <t>Единый сельскохозяйственный налог</t>
  </si>
  <si>
    <t>Налог, взимаемый в связи с применением патентной системы налогооблажения, зачисляемый в бюджеты городских округов</t>
  </si>
  <si>
    <t>Налоги на имущество</t>
  </si>
  <si>
    <t>Налог на имущество физических лиц</t>
  </si>
  <si>
    <t>Земельный налог</t>
  </si>
  <si>
    <t>Государственная пошлина</t>
  </si>
  <si>
    <t>Задолженность и перерасчеты по отмененным налогам, сборам и иным обязательным платежам</t>
  </si>
  <si>
    <t>Доходы от использования имущества, находящегося в государственной и муниципальной собственности</t>
  </si>
  <si>
    <t>Платежи при пользовании природными ресурсами</t>
  </si>
  <si>
    <t>Доходы от оказания платных услуг и компенсации затрат государства</t>
  </si>
  <si>
    <t>Доходы от продажи материальных и нематериальных активов</t>
  </si>
  <si>
    <t>Административные платежи и сборы</t>
  </si>
  <si>
    <t>Штрафы, санкции, возмещение ущерба</t>
  </si>
  <si>
    <t>Прочие неналоговые доходы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</si>
  <si>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</si>
  <si>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</si>
  <si>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Субвенции бюджетам бюджетной системы Российской Федерации</t>
  </si>
  <si>
    <t>Иные межбюджетные трансферты</t>
  </si>
  <si>
    <t>Субсидии бюджетам бюджетной системы Российской Федерации (межбюджетные субсидии)</t>
  </si>
  <si>
    <t>Возврат остатков субсидий, субвенций и иных межбюджетных трансфертов, имеющих целевое назначение, прошлых лет</t>
  </si>
  <si>
    <t>Доходы бюджетов городских округов от возврата организациями остатков субсидий прошлых лет</t>
  </si>
  <si>
    <t xml:space="preserve"> - </t>
  </si>
  <si>
    <t>ИТОГО ДОХОДОВ</t>
  </si>
  <si>
    <t>РАСХОДЫ</t>
  </si>
  <si>
    <t>ОБЩЕГОСУДАРСТВЕННЫЕ РАСХОДЫ</t>
  </si>
  <si>
    <t>Функционирование высшего должностного лица субъекта РФ и муниципального образования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</si>
  <si>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</si>
  <si>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РФ, высших органов исполнительной власти субъектов РФ, местных администраций</t>
  </si>
  <si>
    <t>Судебная система</t>
  </si>
  <si>
    <t>Обеспечение деятельности финансовых, налоговых и таможенных органов  и органов финансового (финсово-бюджетного) надзора</t>
  </si>
  <si>
    <t>Обеспечение проведения выборов и референдумов</t>
  </si>
  <si>
    <t>Резервные фонды</t>
  </si>
  <si>
    <t xml:space="preserve"> -</t>
  </si>
  <si>
    <t>Прикладные научные исследования в области общегосударственных вопросов</t>
  </si>
  <si>
    <t>Другие общегосударственные вопросы</t>
  </si>
  <si>
    <t>НАЦИОНАЛЬНАЯ БЕЗОПАСНОСТЬ И ПРАВООХРАНИТЕЛЬНАЯ ДЕЯТЕЛЬНОСТЬ</t>
  </si>
  <si>
    <t>Защита населения и территории от последствий чрезвычайных ситуаций природного и техногенного характера, гражданская оборона</t>
  </si>
  <si>
    <t>Защита населения и территории от чрезвычайных ситуаций природного и техногенного характера, пожарная безопасность</t>
  </si>
  <si>
    <t>НАЦИОНАЛЬНАЯ ЭКОНОМИКА</t>
  </si>
  <si>
    <t>Транспорт</t>
  </si>
  <si>
    <t>Дорожное хозяйство (дорожные фонды)</t>
  </si>
  <si>
    <t>Другие вопросы в области национальной экономики</t>
  </si>
  <si>
    <t>ЖИЛИЩНО-КОММУНАЛЬНОЕ ХОЗЯЙСТВО</t>
  </si>
  <si>
    <t>Жилищное хозяйство</t>
  </si>
  <si>
    <t>Коммунальное хозяйство</t>
  </si>
  <si>
    <t>Благоустройство</t>
  </si>
  <si>
    <t>Другие вопросы в области жилищно-коммунального хозяйства</t>
  </si>
  <si>
    <t>ОХРАНА ОКРУЖАЮЩЕЙ СРЕДЫ</t>
  </si>
  <si>
    <t>Охрана объектов растительного и животного мира и среды их обитания</t>
  </si>
  <si>
    <t>ОБРАЗОВАНИЕ</t>
  </si>
  <si>
    <t>Дошкольное образование</t>
  </si>
  <si>
    <t>Общее образование</t>
  </si>
  <si>
    <t>Дополнительное образование детей</t>
  </si>
  <si>
    <t>Молодежная политика и оздоровление детей</t>
  </si>
  <si>
    <t>Другие вопросы в области образования</t>
  </si>
  <si>
    <t>КУЛЬТУРА, КИНЕМАТОГРАФИЯ</t>
  </si>
  <si>
    <t>Культура</t>
  </si>
  <si>
    <t>Кинематография</t>
  </si>
  <si>
    <t>Другие вопросы в области культуры, кинематографии, средств массовой информации</t>
  </si>
  <si>
    <t>СОЦИАЛЬНАЯ ПОЛИТИКА</t>
  </si>
  <si>
    <t>Пенсионное обеспечение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</si>
  <si>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</si>
  <si>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</si>
  <si>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</si>
  <si>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ФИЗИЧЕСКАЯ КУЛЬТУРА И СПОРТ</t>
  </si>
  <si>
    <t>Массовый спорт</t>
  </si>
  <si>
    <t>Спорт высших достижений</t>
  </si>
  <si>
    <t>Другие вопросы в области физической культуры</t>
  </si>
  <si>
    <t>СРЕДСТВА МАССОВОЙ ИНФОРМАЦИИ</t>
  </si>
  <si>
    <t>Периодическая печать и издательства</t>
  </si>
  <si>
    <t>ОБСЛУЖИВАНИЕ ГОСУДАРСТВЕННОГО (МУНИЦИПАЛЬНОГО) ДОЛГА</t>
  </si>
  <si>
    <t>Обслуживание государственного (муниципального) долга</t>
  </si>
  <si>
    <t>ИТОГО РАСХОДОВ</t>
  </si>
  <si>
    <t>ПРЕВЫШЕНИЕ ДОХОДОВ НАД РАСХОДАМИ (ДЕФИЦИТ) ИЛИ (ПРОФИЦИТ)</t>
  </si>
  <si>
    <t>МУНИЦИПАЛЬНЫЕ ЦЕННЫЕ БУМАГИ</t>
  </si>
  <si>
    <t>Размещение муниципальных ценных бумаг</t>
  </si>
  <si>
    <t>Погашение муниципальных ценных бумаг</t>
  </si>
  <si>
    <t>БЮДЖЕТНЫЕ КРЕДИТЫ ОТ ДРУГИХ БЮДЖЕТОВ БЮДЖЕТНОЙ СИСТЕМЫ РОССИЙСКОЙ ФЕДЕРАЦИИ</t>
  </si>
  <si>
    <t>Получение бюджетных кредитов от других бюджетов бюджетной системы РФ</t>
  </si>
  <si>
    <t>Погашение бюджетных кредитов, полученных от других бюджетов бюджетной системы РФ</t>
  </si>
  <si>
    <t>КРЕДИТЫ КРЕДИТНЫХ ОРГАНИЗАЦИЙ</t>
  </si>
  <si>
    <t>Получение кредитов от кредитных организаций</t>
  </si>
  <si>
    <t>Погашение кредитов, предоставленных кредитными организациями</t>
  </si>
  <si>
    <t>ИНЫЕ ИСТОЧНИКИ ВНУТРЕННЕГО ФИНАНСИРОВАНИЯ ДЕФИЦИТОВ БЮДЖЕТОВ</t>
  </si>
  <si>
    <t>АКЦИИ И ИНЫЕ ФОРМЫ УЧАСТИЯ В КАПИТАЛЕ, НАХОДЯЩИЕСЯ В ГОСУДАРСТВЕННОЙ И МУНИЦИПАЛЬНОЙ СОБСТВЕННОСТИ</t>
  </si>
  <si>
    <t>Средства от продажи акций и иных форм участия в капитале, находящихся в государственной и муниципальной собственности</t>
  </si>
  <si>
    <t>ОПЕРАЦИИ ПО УПРАВЛЕНИЮ ОСТАТКАМИ СРЕДСТВ НА ЕДИНЫХ СЧЕТАХ БЮДЖЕТОВ</t>
  </si>
  <si>
    <t>Увеличение финансовых активов в государственной (муниципальной) собственности за счет средств организаций, лицевые счета которым открыты в территориальных органах Федерального казначейства или в финансовых органах в соответствии с законодательством Российской Федерации</t>
  </si>
  <si>
    <t>ИЗМЕНЕНИЕ ОСТАТКОВ СРЕДСТВ НА СЧЕТАХ ПО УЧЕТУ СРЕДСТВ БЮДЖЕТА</t>
  </si>
  <si>
    <t>увеличение остатков средств бюджета</t>
  </si>
  <si>
    <t>уменьшение остатков средств бюджета</t>
  </si>
  <si>
    <t>ИТОГО ИСТОЧНИКОВ ВНУТРЕННЕГО ФИНАНСИРОВАНИЯ ДЕФИЦИТОВ БЮДЖЕТОВ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</si>
</sst>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_р_."/>
    <numFmt numFmtId="165" formatCode="0.0%"/>
  </numFmts>
  <fonts count="15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4"/>
      <name val="Arial Cyr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  <charset val="204"/>
    </font>
    <font>
      <sz val="12"/>
      <name val="Times New Roman"/>
      <family val="1"/>
    </font>
    <font>
      <sz val="14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4" fillId="0" borderId="0"/>
    <xf numFmtId="0" fontId="14" fillId="0" borderId="0"/>
    <xf numFmtId="0" fontId="1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69">
    <xf numFmtId="0" fontId="0" fillId="0" borderId="0" xfId="0"/>
    <xf numFmtId="0" fontId="0" fillId="0" borderId="0" xfId="0" applyFont="1" applyAlignment="1"/>
    <xf numFmtId="0" fontId="0" fillId="0" borderId="0" xfId="0" applyFont="1"/>
    <xf numFmtId="164" fontId="0" fillId="0" borderId="0" xfId="0" applyNumberFormat="1" applyFont="1"/>
    <xf numFmtId="0" fontId="0" fillId="0" borderId="0" xfId="0" applyFont="1" applyAlignment="1">
      <alignment horizontal="center" wrapText="1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4" fontId="5" fillId="0" borderId="0" xfId="0" applyNumberFormat="1" applyFont="1"/>
    <xf numFmtId="0" fontId="5" fillId="0" borderId="0" xfId="0" applyFont="1"/>
    <xf numFmtId="0" fontId="5" fillId="0" borderId="0" xfId="0" applyFont="1" applyAlignment="1"/>
    <xf numFmtId="164" fontId="5" fillId="0" borderId="0" xfId="0" applyNumberFormat="1" applyFont="1"/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right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3" fontId="7" fillId="2" borderId="1" xfId="0" applyNumberFormat="1" applyFont="1" applyFill="1" applyBorder="1" applyAlignment="1" applyProtection="1">
      <alignment horizontal="center" vertical="center" wrapText="1"/>
    </xf>
    <xf numFmtId="49" fontId="8" fillId="2" borderId="1" xfId="0" applyNumberFormat="1" applyFont="1" applyFill="1" applyBorder="1" applyAlignment="1" applyProtection="1">
      <alignment horizontal="left" vertical="center" wrapText="1"/>
    </xf>
    <xf numFmtId="4" fontId="9" fillId="0" borderId="1" xfId="0" applyNumberFormat="1" applyFont="1" applyFill="1" applyBorder="1" applyAlignment="1">
      <alignment horizontal="center" vertical="center"/>
    </xf>
    <xf numFmtId="165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4" fontId="5" fillId="0" borderId="1" xfId="0" applyNumberFormat="1" applyFont="1" applyFill="1" applyBorder="1" applyAlignment="1">
      <alignment horizontal="center" vertical="center"/>
    </xf>
    <xf numFmtId="49" fontId="9" fillId="2" borderId="1" xfId="0" applyNumberFormat="1" applyFont="1" applyFill="1" applyBorder="1" applyAlignment="1" applyProtection="1">
      <alignment horizontal="left" vertical="center" wrapText="1"/>
    </xf>
    <xf numFmtId="0" fontId="5" fillId="0" borderId="1" xfId="0" applyFont="1" applyBorder="1" applyAlignment="1">
      <alignment vertical="center" wrapText="1"/>
    </xf>
    <xf numFmtId="49" fontId="5" fillId="2" borderId="1" xfId="0" applyNumberFormat="1" applyFont="1" applyFill="1" applyBorder="1" applyAlignment="1" applyProtection="1">
      <alignment horizontal="left" vertical="center" wrapText="1"/>
    </xf>
    <xf numFmtId="0" fontId="9" fillId="0" borderId="1" xfId="0" applyFont="1" applyBorder="1" applyAlignment="1">
      <alignment vertical="center" wrapText="1"/>
    </xf>
    <xf numFmtId="0" fontId="9" fillId="0" borderId="1" xfId="0" applyFont="1" applyFill="1" applyBorder="1" applyAlignment="1">
      <alignment vertical="center"/>
    </xf>
    <xf numFmtId="0" fontId="0" fillId="0" borderId="0" xfId="0" applyFont="1" applyFill="1"/>
    <xf numFmtId="0" fontId="9" fillId="0" borderId="1" xfId="0" applyFont="1" applyFill="1" applyBorder="1" applyAlignment="1">
      <alignment vertical="center" wrapText="1"/>
    </xf>
    <xf numFmtId="49" fontId="10" fillId="0" borderId="1" xfId="0" applyNumberFormat="1" applyFont="1" applyFill="1" applyBorder="1" applyAlignment="1">
      <alignment horizontal="left" vertical="center" wrapText="1"/>
    </xf>
    <xf numFmtId="49" fontId="10" fillId="2" borderId="1" xfId="0" applyNumberFormat="1" applyFont="1" applyFill="1" applyBorder="1" applyAlignment="1">
      <alignment horizontal="left" vertical="center" wrapText="1"/>
    </xf>
    <xf numFmtId="49" fontId="9" fillId="0" borderId="1" xfId="0" applyNumberFormat="1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vertical="center"/>
    </xf>
    <xf numFmtId="4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 wrapText="1"/>
    </xf>
    <xf numFmtId="0" fontId="4" fillId="3" borderId="0" xfId="0" applyFont="1" applyFill="1"/>
    <xf numFmtId="4" fontId="5" fillId="4" borderId="1" xfId="0" applyNumberFormat="1" applyFont="1" applyFill="1" applyBorder="1"/>
    <xf numFmtId="0" fontId="5" fillId="4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vertical="center"/>
    </xf>
    <xf numFmtId="0" fontId="9" fillId="5" borderId="1" xfId="0" applyFont="1" applyFill="1" applyBorder="1" applyAlignment="1">
      <alignment vertical="center"/>
    </xf>
    <xf numFmtId="4" fontId="9" fillId="5" borderId="1" xfId="0" applyNumberFormat="1" applyFont="1" applyFill="1" applyBorder="1" applyAlignment="1">
      <alignment horizontal="center" vertical="center"/>
    </xf>
    <xf numFmtId="165" fontId="9" fillId="5" borderId="1" xfId="0" applyNumberFormat="1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/>
    </xf>
    <xf numFmtId="165" fontId="5" fillId="2" borderId="1" xfId="0" applyNumberFormat="1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vertical="center" wrapText="1"/>
    </xf>
    <xf numFmtId="49" fontId="12" fillId="2" borderId="1" xfId="0" applyNumberFormat="1" applyFont="1" applyFill="1" applyBorder="1" applyAlignment="1" applyProtection="1">
      <alignment horizontal="left" vertical="center" wrapText="1"/>
    </xf>
    <xf numFmtId="4" fontId="5" fillId="2" borderId="1" xfId="0" applyNumberFormat="1" applyFont="1" applyFill="1" applyBorder="1" applyAlignment="1" applyProtection="1">
      <alignment horizontal="center"/>
    </xf>
    <xf numFmtId="4" fontId="5" fillId="2" borderId="1" xfId="0" applyNumberFormat="1" applyFont="1" applyFill="1" applyBorder="1" applyAlignment="1">
      <alignment horizontal="center"/>
    </xf>
    <xf numFmtId="165" fontId="5" fillId="5" borderId="1" xfId="0" applyNumberFormat="1" applyFont="1" applyFill="1" applyBorder="1" applyAlignment="1">
      <alignment horizontal="center" vertical="center" wrapText="1"/>
    </xf>
    <xf numFmtId="49" fontId="9" fillId="5" borderId="1" xfId="0" applyNumberFormat="1" applyFont="1" applyFill="1" applyBorder="1" applyAlignment="1" applyProtection="1">
      <alignment horizontal="left" vertical="center" wrapText="1"/>
    </xf>
    <xf numFmtId="165" fontId="3" fillId="3" borderId="1" xfId="0" applyNumberFormat="1" applyFont="1" applyFill="1" applyBorder="1" applyAlignment="1">
      <alignment horizontal="center" vertical="center" wrapText="1"/>
    </xf>
    <xf numFmtId="165" fontId="9" fillId="0" borderId="1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vertical="center" wrapText="1"/>
    </xf>
    <xf numFmtId="4" fontId="13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vertical="center" wrapText="1"/>
    </xf>
    <xf numFmtId="49" fontId="9" fillId="0" borderId="1" xfId="0" applyNumberFormat="1" applyFont="1" applyFill="1" applyBorder="1" applyAlignment="1" applyProtection="1">
      <alignment horizontal="left" vertical="center" wrapText="1"/>
    </xf>
    <xf numFmtId="4" fontId="5" fillId="0" borderId="1" xfId="0" applyNumberFormat="1" applyFont="1" applyFill="1" applyBorder="1" applyAlignment="1" applyProtection="1">
      <alignment horizontal="center" vertical="center"/>
    </xf>
    <xf numFmtId="49" fontId="10" fillId="0" borderId="1" xfId="0" applyNumberFormat="1" applyFont="1" applyFill="1" applyBorder="1" applyAlignment="1" applyProtection="1">
      <alignment horizontal="left" vertical="center" wrapText="1"/>
    </xf>
    <xf numFmtId="49" fontId="10" fillId="2" borderId="0" xfId="0" applyNumberFormat="1" applyFont="1" applyFill="1" applyBorder="1" applyAlignment="1" applyProtection="1">
      <alignment horizontal="left" vertical="center" wrapText="1"/>
    </xf>
    <xf numFmtId="3" fontId="11" fillId="2" borderId="0" xfId="0" applyNumberFormat="1" applyFont="1" applyFill="1" applyBorder="1" applyAlignment="1" applyProtection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 wrapText="1"/>
    </xf>
    <xf numFmtId="3" fontId="11" fillId="2" borderId="0" xfId="0" applyNumberFormat="1" applyFont="1" applyFill="1" applyBorder="1" applyAlignment="1" applyProtection="1">
      <alignment horizontal="center" vertical="center"/>
    </xf>
    <xf numFmtId="3" fontId="5" fillId="2" borderId="0" xfId="0" applyNumberFormat="1" applyFont="1" applyFill="1" applyBorder="1" applyAlignment="1" applyProtection="1">
      <alignment horizontal="center" vertical="center"/>
    </xf>
    <xf numFmtId="49" fontId="7" fillId="2" borderId="0" xfId="0" applyNumberFormat="1" applyFont="1" applyFill="1" applyBorder="1" applyAlignment="1" applyProtection="1">
      <alignment horizontal="left" vertical="center" wrapText="1"/>
    </xf>
    <xf numFmtId="164" fontId="11" fillId="0" borderId="0" xfId="0" applyNumberFormat="1" applyFont="1"/>
    <xf numFmtId="164" fontId="6" fillId="0" borderId="0" xfId="0" applyNumberFormat="1" applyFont="1"/>
  </cellXfs>
  <cellStyles count="8">
    <cellStyle name="Normal" xfId="1"/>
    <cellStyle name="Обычный" xfId="0" builtinId="0"/>
    <cellStyle name="Обычный 2" xfId="2"/>
    <cellStyle name="Обычный 3" xfId="3"/>
    <cellStyle name="Процентный 2" xfId="4"/>
    <cellStyle name="Процентный 2 2" xfId="5"/>
    <cellStyle name="Процентный 2 3" xfId="6"/>
    <cellStyle name="Процентный 2 4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FIS/SPRAVKI/2023/&#1085;&#1072;%2001.04.202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шир на 01.04.23"/>
      <sheetName val="Денисовой"/>
      <sheetName val="экономика"/>
      <sheetName val="САЙТ и банки"/>
      <sheetName val="ОРИБО(Фазлеевой)+Доходы"/>
      <sheetName val="Скоку"/>
      <sheetName val="Лист1"/>
      <sheetName val="банки "/>
      <sheetName val="горнов"/>
      <sheetName val="Лист2"/>
      <sheetName val="Лист3"/>
    </sheetNames>
    <sheetDataSet>
      <sheetData sheetId="0">
        <row r="7">
          <cell r="E7">
            <v>29091683.467569999</v>
          </cell>
          <cell r="F7">
            <v>4865369.2930900007</v>
          </cell>
        </row>
        <row r="8">
          <cell r="E8">
            <v>18595977.060000002</v>
          </cell>
          <cell r="F8">
            <v>3180167.2328100004</v>
          </cell>
        </row>
        <row r="9">
          <cell r="E9">
            <v>4429055.75</v>
          </cell>
          <cell r="F9">
            <v>1183378.7527000003</v>
          </cell>
        </row>
        <row r="16">
          <cell r="E16">
            <v>14166921.310000002</v>
          </cell>
          <cell r="F16">
            <v>1996788.4801100001</v>
          </cell>
        </row>
        <row r="39">
          <cell r="E39">
            <v>5928936.3500000006</v>
          </cell>
          <cell r="F39">
            <v>734591.10548000003</v>
          </cell>
        </row>
        <row r="40">
          <cell r="E40">
            <v>5447610.3900000006</v>
          </cell>
          <cell r="F40">
            <v>757642.53069000004</v>
          </cell>
        </row>
        <row r="48">
          <cell r="E48">
            <v>1883.82</v>
          </cell>
          <cell r="F48">
            <v>-13996.064910000001</v>
          </cell>
        </row>
        <row r="51">
          <cell r="E51">
            <v>3139.19</v>
          </cell>
          <cell r="F51">
            <v>898.45384000000001</v>
          </cell>
        </row>
        <row r="55">
          <cell r="E55">
            <v>1235957.73</v>
          </cell>
          <cell r="F55">
            <v>161121.89118999999</v>
          </cell>
        </row>
        <row r="57">
          <cell r="E57">
            <v>421756.38</v>
          </cell>
          <cell r="F57">
            <v>18239.86637</v>
          </cell>
        </row>
        <row r="58">
          <cell r="E58">
            <v>814201.35</v>
          </cell>
          <cell r="F58">
            <v>142882.02481999999</v>
          </cell>
        </row>
        <row r="67">
          <cell r="E67">
            <v>284436.09000000003</v>
          </cell>
          <cell r="F67">
            <v>55675.206140000002</v>
          </cell>
        </row>
        <row r="75">
          <cell r="E75">
            <v>4.3</v>
          </cell>
          <cell r="F75">
            <v>21.762039999999999</v>
          </cell>
        </row>
        <row r="92">
          <cell r="E92">
            <v>1197022.8400000001</v>
          </cell>
          <cell r="F92">
            <v>213053.58629999997</v>
          </cell>
        </row>
        <row r="130">
          <cell r="E130">
            <v>71121.290000000008</v>
          </cell>
          <cell r="F130">
            <v>16040.212069999998</v>
          </cell>
        </row>
        <row r="140">
          <cell r="E140">
            <v>20204.740000000002</v>
          </cell>
          <cell r="F140">
            <v>6679.74154</v>
          </cell>
        </row>
        <row r="154">
          <cell r="E154">
            <v>287382.83</v>
          </cell>
          <cell r="F154">
            <v>84265.387449999995</v>
          </cell>
        </row>
        <row r="179">
          <cell r="E179">
            <v>93.53</v>
          </cell>
          <cell r="F179">
            <v>16.25</v>
          </cell>
        </row>
        <row r="184">
          <cell r="E184">
            <v>122967.04000000001</v>
          </cell>
          <cell r="F184">
            <v>46517.400840000002</v>
          </cell>
        </row>
        <row r="303">
          <cell r="E303">
            <v>44547.467570000001</v>
          </cell>
          <cell r="F303">
            <v>16889.57792</v>
          </cell>
        </row>
        <row r="311">
          <cell r="E311">
            <v>23590849.719519999</v>
          </cell>
          <cell r="F311">
            <v>4240008.7040999997</v>
          </cell>
        </row>
        <row r="312">
          <cell r="E312">
            <v>23616631.091399997</v>
          </cell>
          <cell r="F312">
            <v>4263843.5278500002</v>
          </cell>
        </row>
        <row r="317">
          <cell r="E317">
            <v>5747771.6218500007</v>
          </cell>
          <cell r="F317">
            <v>518420.93116000004</v>
          </cell>
        </row>
        <row r="396">
          <cell r="E396">
            <v>15683255.9802</v>
          </cell>
          <cell r="F396">
            <v>3609674.36069</v>
          </cell>
        </row>
        <row r="448">
          <cell r="E448">
            <v>2185603.4893499999</v>
          </cell>
          <cell r="F448">
            <v>135748.236</v>
          </cell>
        </row>
        <row r="475">
          <cell r="E475">
            <v>0</v>
          </cell>
          <cell r="F475">
            <v>34481.732530000001</v>
          </cell>
        </row>
        <row r="481">
          <cell r="E481">
            <v>-25781.371879999999</v>
          </cell>
          <cell r="F481">
            <v>-58316.556280000004</v>
          </cell>
        </row>
        <row r="512">
          <cell r="E512">
            <v>52682533.187089995</v>
          </cell>
          <cell r="F512">
            <v>9105377.9971900005</v>
          </cell>
        </row>
        <row r="515">
          <cell r="E515">
            <v>3705373.3784600003</v>
          </cell>
          <cell r="F515">
            <v>573007.26179000002</v>
          </cell>
        </row>
        <row r="557">
          <cell r="E557">
            <v>6350</v>
          </cell>
          <cell r="F557">
            <v>1230.0199299999999</v>
          </cell>
        </row>
        <row r="561">
          <cell r="E561">
            <v>117900</v>
          </cell>
          <cell r="F561">
            <v>17780.898949999999</v>
          </cell>
        </row>
        <row r="572">
          <cell r="E572">
            <v>1330469.4819600002</v>
          </cell>
          <cell r="F572">
            <v>254016.12855000002</v>
          </cell>
        </row>
        <row r="585">
          <cell r="E585">
            <v>25.4</v>
          </cell>
          <cell r="F585">
            <v>3.0259999999999998</v>
          </cell>
        </row>
        <row r="588">
          <cell r="E588">
            <v>305124.00000000006</v>
          </cell>
          <cell r="F588">
            <v>53804.712580000007</v>
          </cell>
        </row>
        <row r="599">
          <cell r="E599">
            <v>0</v>
          </cell>
          <cell r="F599">
            <v>0</v>
          </cell>
        </row>
        <row r="607">
          <cell r="E607">
            <v>94177.70117</v>
          </cell>
          <cell r="F607">
            <v>0</v>
          </cell>
        </row>
        <row r="609">
          <cell r="E609">
            <v>2443.15</v>
          </cell>
          <cell r="F609">
            <v>0</v>
          </cell>
        </row>
        <row r="612">
          <cell r="E612">
            <v>1848883.64533</v>
          </cell>
          <cell r="F612">
            <v>246172.47578000001</v>
          </cell>
        </row>
        <row r="642">
          <cell r="E642">
            <v>157112.30000000002</v>
          </cell>
          <cell r="F642">
            <v>34965.601640000001</v>
          </cell>
        </row>
        <row r="659">
          <cell r="E659">
            <v>23539.8</v>
          </cell>
          <cell r="F659">
            <v>686.27841999999998</v>
          </cell>
        </row>
        <row r="668">
          <cell r="E668">
            <v>133572.5</v>
          </cell>
          <cell r="F668">
            <v>34279.323219999998</v>
          </cell>
        </row>
        <row r="677">
          <cell r="E677">
            <v>10587638.513330001</v>
          </cell>
          <cell r="F677">
            <v>1119764.9722800001</v>
          </cell>
        </row>
        <row r="742">
          <cell r="E742">
            <v>2416136.8794999998</v>
          </cell>
          <cell r="F742">
            <v>299967.89044000005</v>
          </cell>
        </row>
        <row r="756">
          <cell r="E756">
            <v>7894788.0620600004</v>
          </cell>
          <cell r="F756">
            <v>794522.9124899999</v>
          </cell>
        </row>
        <row r="768">
          <cell r="E768">
            <v>276713.57176999998</v>
          </cell>
          <cell r="F768">
            <v>25274.169350000004</v>
          </cell>
        </row>
        <row r="792">
          <cell r="E792">
            <v>5002942.9686099999</v>
          </cell>
          <cell r="F792">
            <v>342344.97655999998</v>
          </cell>
        </row>
        <row r="841">
          <cell r="E841">
            <v>1184945.6323200001</v>
          </cell>
          <cell r="F841">
            <v>86588.653409999999</v>
          </cell>
        </row>
        <row r="855">
          <cell r="E855">
            <v>1451238.02107</v>
          </cell>
          <cell r="F855">
            <v>2783.0980800000002</v>
          </cell>
        </row>
        <row r="863">
          <cell r="E863">
            <v>1736678.2262199998</v>
          </cell>
          <cell r="F863">
            <v>132473.87179</v>
          </cell>
        </row>
        <row r="879">
          <cell r="E879">
            <v>630081.08900000004</v>
          </cell>
          <cell r="F879">
            <v>120499.35328</v>
          </cell>
        </row>
        <row r="903">
          <cell r="E903">
            <v>5558.0099999999993</v>
          </cell>
          <cell r="F903">
            <v>765.24671000000001</v>
          </cell>
        </row>
        <row r="914">
          <cell r="E914">
            <v>5558.0099999999993</v>
          </cell>
          <cell r="F914">
            <v>765.24671000000001</v>
          </cell>
        </row>
        <row r="921">
          <cell r="E921">
            <v>27617129.52417</v>
          </cell>
          <cell r="F921">
            <v>4634878.4550000001</v>
          </cell>
        </row>
        <row r="968">
          <cell r="E968">
            <v>10043208.799970001</v>
          </cell>
          <cell r="F968">
            <v>1855605.0942399998</v>
          </cell>
        </row>
        <row r="982">
          <cell r="E982">
            <v>13817964.9714</v>
          </cell>
          <cell r="F982">
            <v>2066667.7492</v>
          </cell>
        </row>
        <row r="997">
          <cell r="E997">
            <v>1891613.8855999999</v>
          </cell>
          <cell r="F997">
            <v>415293.73547999997</v>
          </cell>
        </row>
        <row r="1013">
          <cell r="E1013">
            <v>407902.9572</v>
          </cell>
          <cell r="F1013">
            <v>67596.703160000005</v>
          </cell>
        </row>
        <row r="1036">
          <cell r="E1036">
            <v>1456438.91</v>
          </cell>
          <cell r="F1036">
            <v>229715.17292000004</v>
          </cell>
        </row>
        <row r="1058">
          <cell r="E1058">
            <v>1638247.4000000001</v>
          </cell>
          <cell r="F1058">
            <v>361365.52439999999</v>
          </cell>
        </row>
        <row r="1099">
          <cell r="E1099">
            <v>1477804.2300000002</v>
          </cell>
          <cell r="F1099">
            <v>332603.79687999998</v>
          </cell>
        </row>
        <row r="1108">
          <cell r="E1108">
            <v>33390.080000000002</v>
          </cell>
          <cell r="F1108">
            <v>8165.8107300000001</v>
          </cell>
        </row>
        <row r="1112">
          <cell r="E1112">
            <v>127053.09</v>
          </cell>
          <cell r="F1112">
            <v>20595.916789999996</v>
          </cell>
        </row>
        <row r="1248">
          <cell r="E1248">
            <v>2757484.1411099997</v>
          </cell>
          <cell r="F1248">
            <v>879862.77704999992</v>
          </cell>
        </row>
        <row r="1297">
          <cell r="E1297">
            <v>59250</v>
          </cell>
          <cell r="F1297">
            <v>9387.4800699999996</v>
          </cell>
        </row>
        <row r="1307">
          <cell r="E1307">
            <v>1703464.4409099997</v>
          </cell>
          <cell r="F1307">
            <v>392826.43579000002</v>
          </cell>
        </row>
        <row r="1322">
          <cell r="E1322">
            <v>909788.60019999999</v>
          </cell>
          <cell r="F1322">
            <v>461863.40706999996</v>
          </cell>
        </row>
        <row r="1330">
          <cell r="E1330">
            <v>84981.099999999991</v>
          </cell>
          <cell r="F1330">
            <v>15785.45412</v>
          </cell>
        </row>
        <row r="1348">
          <cell r="E1348">
            <v>2679399.6504500001</v>
          </cell>
          <cell r="F1348">
            <v>466345.10650999995</v>
          </cell>
        </row>
        <row r="1407">
          <cell r="E1407">
            <v>896220.24766999995</v>
          </cell>
          <cell r="F1407">
            <v>77648.165080000006</v>
          </cell>
        </row>
        <row r="1416">
          <cell r="E1416">
            <v>1526638.5862100001</v>
          </cell>
          <cell r="F1416">
            <v>302134.06547999999</v>
          </cell>
        </row>
        <row r="1424">
          <cell r="E1424">
            <v>256540.81657</v>
          </cell>
          <cell r="F1424">
            <v>86562.875950000001</v>
          </cell>
        </row>
        <row r="1445">
          <cell r="E1445">
            <v>56640</v>
          </cell>
          <cell r="F1445">
            <v>12477.028899999999</v>
          </cell>
        </row>
        <row r="1446">
          <cell r="E1446">
            <v>659139.46891000005</v>
          </cell>
          <cell r="F1446">
            <v>104117.45202</v>
          </cell>
        </row>
        <row r="1449">
          <cell r="E1449">
            <v>659139.46891000005</v>
          </cell>
          <cell r="F1449">
            <v>104117.45202</v>
          </cell>
        </row>
        <row r="1453">
          <cell r="E1453">
            <v>54866665.355039999</v>
          </cell>
          <cell r="F1453">
            <v>8529894.4028599989</v>
          </cell>
        </row>
        <row r="1459">
          <cell r="E1459">
            <v>3100000</v>
          </cell>
        </row>
        <row r="1460">
          <cell r="E1460">
            <v>-750000</v>
          </cell>
        </row>
        <row r="1463">
          <cell r="E1463">
            <v>5651730</v>
          </cell>
          <cell r="F1463">
            <v>1500000</v>
          </cell>
        </row>
        <row r="1464">
          <cell r="E1464">
            <v>-4348490</v>
          </cell>
        </row>
        <row r="1466">
          <cell r="F1466">
            <v>0</v>
          </cell>
        </row>
        <row r="1467">
          <cell r="E1467">
            <v>7398490</v>
          </cell>
          <cell r="F1467">
            <v>200000</v>
          </cell>
        </row>
        <row r="1468">
          <cell r="E1468">
            <v>-9748490</v>
          </cell>
          <cell r="F1468">
            <v>-200000</v>
          </cell>
        </row>
        <row r="1469">
          <cell r="E1469">
            <v>0</v>
          </cell>
        </row>
        <row r="1474">
          <cell r="E1474">
            <v>0</v>
          </cell>
          <cell r="F1474">
            <v>399104.69312000001</v>
          </cell>
        </row>
        <row r="1477">
          <cell r="E1477">
            <v>880892.16795000434</v>
          </cell>
          <cell r="F1477">
            <v>-2474588.2874500006</v>
          </cell>
        </row>
        <row r="1478">
          <cell r="E1478">
            <v>-68832753.187089995</v>
          </cell>
          <cell r="F1478">
            <v>-16123478.31133</v>
          </cell>
        </row>
        <row r="1479">
          <cell r="E1479">
            <v>69713645.355039999</v>
          </cell>
          <cell r="F1479">
            <v>13648890.023879999</v>
          </cell>
        </row>
      </sheetData>
      <sheetData sheetId="1"/>
      <sheetData sheetId="2">
        <row r="27">
          <cell r="D27">
            <v>1303032.2</v>
          </cell>
          <cell r="E27">
            <v>350329.93930999999</v>
          </cell>
        </row>
        <row r="39">
          <cell r="D39">
            <v>476302.95</v>
          </cell>
          <cell r="E39">
            <v>-9953.8141400000004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N485"/>
  <sheetViews>
    <sheetView tabSelected="1" view="pageBreakPreview" zoomScale="90" zoomScaleNormal="100" zoomScaleSheetLayoutView="90" workbookViewId="0">
      <selection activeCell="A5" sqref="A5"/>
    </sheetView>
  </sheetViews>
  <sheetFormatPr defaultRowHeight="12.75" x14ac:dyDescent="0.2"/>
  <cols>
    <col min="1" max="1" width="81" style="1" customWidth="1"/>
    <col min="2" max="2" width="17.85546875" style="2" customWidth="1"/>
    <col min="3" max="3" width="17.85546875" style="3" customWidth="1"/>
    <col min="4" max="4" width="13.5703125" style="4" customWidth="1"/>
    <col min="5" max="16384" width="9.140625" style="2"/>
  </cols>
  <sheetData>
    <row r="1" spans="1:4" ht="12.6" customHeight="1" x14ac:dyDescent="0.2"/>
    <row r="2" spans="1:4" ht="25.5" customHeight="1" x14ac:dyDescent="0.2">
      <c r="A2" s="5" t="s">
        <v>0</v>
      </c>
      <c r="B2" s="6"/>
      <c r="C2" s="6"/>
      <c r="D2" s="6"/>
    </row>
    <row r="3" spans="1:4" ht="17.45" customHeight="1" x14ac:dyDescent="0.25">
      <c r="A3" s="9"/>
      <c r="B3" s="8"/>
      <c r="C3" s="10"/>
      <c r="D3" s="11"/>
    </row>
    <row r="4" spans="1:4" ht="15.75" x14ac:dyDescent="0.25">
      <c r="A4" s="9"/>
      <c r="B4" s="8"/>
      <c r="C4" s="10"/>
      <c r="D4" s="12" t="s">
        <v>1</v>
      </c>
    </row>
    <row r="5" spans="1:4" ht="48" customHeight="1" x14ac:dyDescent="0.2">
      <c r="A5" s="13" t="s">
        <v>2</v>
      </c>
      <c r="B5" s="14" t="s">
        <v>3</v>
      </c>
      <c r="C5" s="15" t="s">
        <v>4</v>
      </c>
      <c r="D5" s="14" t="s">
        <v>5</v>
      </c>
    </row>
    <row r="6" spans="1:4" ht="24" customHeight="1" x14ac:dyDescent="0.2">
      <c r="A6" s="16" t="s">
        <v>6</v>
      </c>
      <c r="B6" s="17">
        <f>'[1]Расшир на 01.04.23'!E7</f>
        <v>29091683.467569999</v>
      </c>
      <c r="C6" s="17">
        <f>'[1]Расшир на 01.04.23'!F7</f>
        <v>4865369.2930900007</v>
      </c>
      <c r="D6" s="18">
        <f>C6/B6</f>
        <v>0.16724261758566428</v>
      </c>
    </row>
    <row r="7" spans="1:4" ht="24" customHeight="1" x14ac:dyDescent="0.2">
      <c r="A7" s="19" t="s">
        <v>7</v>
      </c>
      <c r="B7" s="17">
        <f>'[1]Расшир на 01.04.23'!E8</f>
        <v>18595977.060000002</v>
      </c>
      <c r="C7" s="17">
        <f>'[1]Расшир на 01.04.23'!F8</f>
        <v>3180167.2328100004</v>
      </c>
      <c r="D7" s="18">
        <f t="shared" ref="D7:D70" si="0">C7/B7</f>
        <v>0.17101372100799955</v>
      </c>
    </row>
    <row r="8" spans="1:4" ht="24" customHeight="1" x14ac:dyDescent="0.2">
      <c r="A8" s="20" t="s">
        <v>8</v>
      </c>
      <c r="B8" s="21">
        <f>'[1]Расшир на 01.04.23'!E9</f>
        <v>4429055.75</v>
      </c>
      <c r="C8" s="21">
        <f>'[1]Расшир на 01.04.23'!F9</f>
        <v>1183378.7527000003</v>
      </c>
      <c r="D8" s="18">
        <f t="shared" si="0"/>
        <v>0.26718533689714796</v>
      </c>
    </row>
    <row r="9" spans="1:4" ht="24" customHeight="1" x14ac:dyDescent="0.2">
      <c r="A9" s="20" t="s">
        <v>9</v>
      </c>
      <c r="B9" s="21">
        <f>'[1]Расшир на 01.04.23'!E16</f>
        <v>14166921.310000002</v>
      </c>
      <c r="C9" s="21">
        <f>'[1]Расшир на 01.04.23'!F16</f>
        <v>1996788.4801100001</v>
      </c>
      <c r="D9" s="18">
        <f t="shared" si="0"/>
        <v>0.14094724156479413</v>
      </c>
    </row>
    <row r="10" spans="1:4" ht="24" customHeight="1" x14ac:dyDescent="0.2">
      <c r="A10" s="22" t="s">
        <v>10</v>
      </c>
      <c r="B10" s="17">
        <f>[1]экономика!D27</f>
        <v>1303032.2</v>
      </c>
      <c r="C10" s="17">
        <f>[1]экономика!E27</f>
        <v>350329.93930999999</v>
      </c>
      <c r="D10" s="18">
        <f t="shared" si="0"/>
        <v>0.26885746899424279</v>
      </c>
    </row>
    <row r="11" spans="1:4" ht="24" customHeight="1" x14ac:dyDescent="0.2">
      <c r="A11" s="19" t="s">
        <v>11</v>
      </c>
      <c r="B11" s="17">
        <f>'[1]Расшир на 01.04.23'!E39</f>
        <v>5928936.3500000006</v>
      </c>
      <c r="C11" s="17">
        <f>'[1]Расшир на 01.04.23'!F39</f>
        <v>734591.10548000003</v>
      </c>
      <c r="D11" s="18">
        <f t="shared" si="0"/>
        <v>0.12389930707891643</v>
      </c>
    </row>
    <row r="12" spans="1:4" ht="24" customHeight="1" x14ac:dyDescent="0.2">
      <c r="A12" s="20" t="s">
        <v>12</v>
      </c>
      <c r="B12" s="21">
        <f>'[1]Расшир на 01.04.23'!E40</f>
        <v>5447610.3900000006</v>
      </c>
      <c r="C12" s="21">
        <f>'[1]Расшир на 01.04.23'!F40</f>
        <v>757642.53069000004</v>
      </c>
      <c r="D12" s="18">
        <f t="shared" si="0"/>
        <v>0.13907795830641259</v>
      </c>
    </row>
    <row r="13" spans="1:4" ht="24" customHeight="1" x14ac:dyDescent="0.2">
      <c r="A13" s="23" t="s">
        <v>13</v>
      </c>
      <c r="B13" s="21">
        <f>'[1]Расшир на 01.04.23'!E48</f>
        <v>1883.82</v>
      </c>
      <c r="C13" s="21">
        <f>'[1]Расшир на 01.04.23'!F48</f>
        <v>-13996.064910000001</v>
      </c>
      <c r="D13" s="18">
        <f t="shared" si="0"/>
        <v>-7.4296190241105844</v>
      </c>
    </row>
    <row r="14" spans="1:4" ht="24" customHeight="1" x14ac:dyDescent="0.2">
      <c r="A14" s="20" t="s">
        <v>14</v>
      </c>
      <c r="B14" s="21">
        <f>'[1]Расшир на 01.04.23'!E51</f>
        <v>3139.19</v>
      </c>
      <c r="C14" s="21">
        <f>'[1]Расшир на 01.04.23'!F51</f>
        <v>898.45384000000001</v>
      </c>
      <c r="D14" s="18">
        <f t="shared" si="0"/>
        <v>0.2862056262921327</v>
      </c>
    </row>
    <row r="15" spans="1:4" ht="36.75" customHeight="1" x14ac:dyDescent="0.2">
      <c r="A15" s="24" t="s">
        <v>15</v>
      </c>
      <c r="B15" s="21">
        <f>[1]экономика!D39</f>
        <v>476302.95</v>
      </c>
      <c r="C15" s="21">
        <f>[1]экономика!E39</f>
        <v>-9953.8141400000004</v>
      </c>
      <c r="D15" s="18">
        <f t="shared" si="0"/>
        <v>-2.0898073673488692E-2</v>
      </c>
    </row>
    <row r="16" spans="1:4" ht="24" customHeight="1" x14ac:dyDescent="0.2">
      <c r="A16" s="19" t="s">
        <v>16</v>
      </c>
      <c r="B16" s="17">
        <f>'[1]Расшир на 01.04.23'!E55</f>
        <v>1235957.73</v>
      </c>
      <c r="C16" s="17">
        <f>'[1]Расшир на 01.04.23'!F55</f>
        <v>161121.89118999999</v>
      </c>
      <c r="D16" s="18">
        <f t="shared" si="0"/>
        <v>0.1303619753970065</v>
      </c>
    </row>
    <row r="17" spans="1:4" ht="24" customHeight="1" x14ac:dyDescent="0.2">
      <c r="A17" s="20" t="s">
        <v>17</v>
      </c>
      <c r="B17" s="21">
        <f>'[1]Расшир на 01.04.23'!E57</f>
        <v>421756.38</v>
      </c>
      <c r="C17" s="21">
        <f>'[1]Расшир на 01.04.23'!F57</f>
        <v>18239.86637</v>
      </c>
      <c r="D17" s="18">
        <f t="shared" si="0"/>
        <v>4.3247398818246685E-2</v>
      </c>
    </row>
    <row r="18" spans="1:4" ht="24" customHeight="1" x14ac:dyDescent="0.2">
      <c r="A18" s="20" t="s">
        <v>18</v>
      </c>
      <c r="B18" s="21">
        <f>'[1]Расшир на 01.04.23'!E58</f>
        <v>814201.35</v>
      </c>
      <c r="C18" s="21">
        <f>'[1]Расшир на 01.04.23'!F58</f>
        <v>142882.02481999999</v>
      </c>
      <c r="D18" s="18">
        <f t="shared" si="0"/>
        <v>0.17548733469921168</v>
      </c>
    </row>
    <row r="19" spans="1:4" ht="24" customHeight="1" x14ac:dyDescent="0.2">
      <c r="A19" s="19" t="s">
        <v>19</v>
      </c>
      <c r="B19" s="17">
        <f>'[1]Расшир на 01.04.23'!E67</f>
        <v>284436.09000000003</v>
      </c>
      <c r="C19" s="17">
        <f>'[1]Расшир на 01.04.23'!F67</f>
        <v>55675.206140000002</v>
      </c>
      <c r="D19" s="18">
        <f t="shared" si="0"/>
        <v>0.19573889565139219</v>
      </c>
    </row>
    <row r="20" spans="1:4" ht="31.15" customHeight="1" x14ac:dyDescent="0.2">
      <c r="A20" s="25" t="s">
        <v>20</v>
      </c>
      <c r="B20" s="17">
        <f>'[1]Расшир на 01.04.23'!E75</f>
        <v>4.3</v>
      </c>
      <c r="C20" s="17">
        <f>'[1]Расшир на 01.04.23'!F75</f>
        <v>21.762039999999999</v>
      </c>
      <c r="D20" s="18">
        <f t="shared" si="0"/>
        <v>5.0609395348837207</v>
      </c>
    </row>
    <row r="21" spans="1:4" ht="34.5" customHeight="1" x14ac:dyDescent="0.2">
      <c r="A21" s="25" t="s">
        <v>21</v>
      </c>
      <c r="B21" s="17">
        <f>'[1]Расшир на 01.04.23'!E92</f>
        <v>1197022.8400000001</v>
      </c>
      <c r="C21" s="17">
        <f>'[1]Расшир на 01.04.23'!F92</f>
        <v>213053.58629999997</v>
      </c>
      <c r="D21" s="18">
        <f t="shared" si="0"/>
        <v>0.17798623316159945</v>
      </c>
    </row>
    <row r="22" spans="1:4" ht="24" customHeight="1" x14ac:dyDescent="0.2">
      <c r="A22" s="25" t="s">
        <v>22</v>
      </c>
      <c r="B22" s="17">
        <f>'[1]Расшир на 01.04.23'!E130</f>
        <v>71121.290000000008</v>
      </c>
      <c r="C22" s="17">
        <f>'[1]Расшир на 01.04.23'!F130</f>
        <v>16040.212069999998</v>
      </c>
      <c r="D22" s="18">
        <f t="shared" si="0"/>
        <v>0.22553319927127299</v>
      </c>
    </row>
    <row r="23" spans="1:4" ht="24" customHeight="1" x14ac:dyDescent="0.2">
      <c r="A23" s="25" t="s">
        <v>23</v>
      </c>
      <c r="B23" s="17">
        <f>'[1]Расшир на 01.04.23'!E140</f>
        <v>20204.740000000002</v>
      </c>
      <c r="C23" s="17">
        <f>'[1]Расшир на 01.04.23'!F140</f>
        <v>6679.74154</v>
      </c>
      <c r="D23" s="18">
        <f t="shared" si="0"/>
        <v>0.33060269718887741</v>
      </c>
    </row>
    <row r="24" spans="1:4" ht="24" customHeight="1" x14ac:dyDescent="0.2">
      <c r="A24" s="25" t="s">
        <v>24</v>
      </c>
      <c r="B24" s="17">
        <f>'[1]Расшир на 01.04.23'!E154</f>
        <v>287382.83</v>
      </c>
      <c r="C24" s="17">
        <f>'[1]Расшир на 01.04.23'!F154</f>
        <v>84265.387449999995</v>
      </c>
      <c r="D24" s="18">
        <f t="shared" si="0"/>
        <v>0.29321649957306073</v>
      </c>
    </row>
    <row r="25" spans="1:4" ht="24" customHeight="1" x14ac:dyDescent="0.2">
      <c r="A25" s="19" t="s">
        <v>25</v>
      </c>
      <c r="B25" s="17">
        <f>'[1]Расшир на 01.04.23'!E179</f>
        <v>93.53</v>
      </c>
      <c r="C25" s="17">
        <f>'[1]Расшир на 01.04.23'!F179</f>
        <v>16.25</v>
      </c>
      <c r="D25" s="18">
        <f t="shared" si="0"/>
        <v>0.17374104565380091</v>
      </c>
    </row>
    <row r="26" spans="1:4" ht="24" customHeight="1" x14ac:dyDescent="0.2">
      <c r="A26" s="19" t="s">
        <v>26</v>
      </c>
      <c r="B26" s="17">
        <f>'[1]Расшир на 01.04.23'!E184</f>
        <v>122967.04000000001</v>
      </c>
      <c r="C26" s="17">
        <f>'[1]Расшир на 01.04.23'!F184</f>
        <v>46517.400840000002</v>
      </c>
      <c r="D26" s="18">
        <f t="shared" si="0"/>
        <v>0.37829162058385724</v>
      </c>
    </row>
    <row r="27" spans="1:4" ht="24" customHeight="1" x14ac:dyDescent="0.2">
      <c r="A27" s="25" t="s">
        <v>27</v>
      </c>
      <c r="B27" s="17">
        <f>'[1]Расшир на 01.04.23'!E303</f>
        <v>44547.467570000001</v>
      </c>
      <c r="C27" s="17">
        <f>'[1]Расшир на 01.04.23'!F303</f>
        <v>16889.57792</v>
      </c>
      <c r="D27" s="18">
        <f t="shared" si="0"/>
        <v>0.37913665672376173</v>
      </c>
    </row>
    <row r="28" spans="1:4" s="27" customFormat="1" ht="24" customHeight="1" x14ac:dyDescent="0.2">
      <c r="A28" s="26" t="s">
        <v>28</v>
      </c>
      <c r="B28" s="17">
        <f>'[1]Расшир на 01.04.23'!E311</f>
        <v>23590849.719519999</v>
      </c>
      <c r="C28" s="17">
        <f>'[1]Расшир на 01.04.23'!F311+0.01</f>
        <v>4240008.7140999995</v>
      </c>
      <c r="D28" s="18">
        <f t="shared" si="0"/>
        <v>0.17973107219582893</v>
      </c>
    </row>
    <row r="29" spans="1:4" s="27" customFormat="1" ht="31.9" customHeight="1" x14ac:dyDescent="0.2">
      <c r="A29" s="28" t="s">
        <v>29</v>
      </c>
      <c r="B29" s="17">
        <f>'[1]Расшир на 01.04.23'!E312</f>
        <v>23616631.091399997</v>
      </c>
      <c r="C29" s="17">
        <f>'[1]Расшир на 01.04.23'!F312</f>
        <v>4263843.5278500002</v>
      </c>
      <c r="D29" s="18">
        <f t="shared" si="0"/>
        <v>0.18054410518368472</v>
      </c>
    </row>
    <row r="30" spans="1:4" s="27" customFormat="1" ht="24" customHeight="1" x14ac:dyDescent="0.2">
      <c r="A30" s="29" t="s">
        <v>30</v>
      </c>
      <c r="B30" s="21">
        <f>'[1]Расшир на 01.04.23'!E396</f>
        <v>15683255.9802</v>
      </c>
      <c r="C30" s="21">
        <f>'[1]Расшир на 01.04.23'!F396</f>
        <v>3609674.36069</v>
      </c>
      <c r="D30" s="18">
        <f t="shared" si="0"/>
        <v>0.2301610306716404</v>
      </c>
    </row>
    <row r="31" spans="1:4" ht="24" customHeight="1" x14ac:dyDescent="0.2">
      <c r="A31" s="30" t="s">
        <v>31</v>
      </c>
      <c r="B31" s="21">
        <f>'[1]Расшир на 01.04.23'!E448</f>
        <v>2185603.4893499999</v>
      </c>
      <c r="C31" s="21">
        <f>'[1]Расшир на 01.04.23'!F448</f>
        <v>135748.236</v>
      </c>
      <c r="D31" s="18">
        <f t="shared" si="0"/>
        <v>6.2110184514928474E-2</v>
      </c>
    </row>
    <row r="32" spans="1:4" s="27" customFormat="1" ht="33" customHeight="1" x14ac:dyDescent="0.2">
      <c r="A32" s="29" t="s">
        <v>32</v>
      </c>
      <c r="B32" s="21">
        <f>'[1]Расшир на 01.04.23'!E317</f>
        <v>5747771.6218500007</v>
      </c>
      <c r="C32" s="21">
        <f>'[1]Расшир на 01.04.23'!F317</f>
        <v>518420.93116000004</v>
      </c>
      <c r="D32" s="18">
        <f t="shared" si="0"/>
        <v>9.0195116519458898E-2</v>
      </c>
    </row>
    <row r="33" spans="1:4" s="27" customFormat="1" ht="34.5" customHeight="1" x14ac:dyDescent="0.2">
      <c r="A33" s="28" t="s">
        <v>33</v>
      </c>
      <c r="B33" s="17">
        <f>'[1]Расшир на 01.04.23'!E481</f>
        <v>-25781.371879999999</v>
      </c>
      <c r="C33" s="17">
        <f>'[1]Расшир на 01.04.23'!F481+0.01</f>
        <v>-58316.546280000002</v>
      </c>
      <c r="D33" s="18">
        <f t="shared" si="0"/>
        <v>2.261964435074896</v>
      </c>
    </row>
    <row r="34" spans="1:4" s="27" customFormat="1" ht="36" customHeight="1" x14ac:dyDescent="0.2">
      <c r="A34" s="31" t="s">
        <v>34</v>
      </c>
      <c r="B34" s="17">
        <f>'[1]Расшир на 01.04.23'!E475</f>
        <v>0</v>
      </c>
      <c r="C34" s="17">
        <f>'[1]Расшир на 01.04.23'!F475</f>
        <v>34481.732530000001</v>
      </c>
      <c r="D34" s="18" t="s">
        <v>35</v>
      </c>
    </row>
    <row r="35" spans="1:4" s="35" customFormat="1" ht="24" customHeight="1" x14ac:dyDescent="0.25">
      <c r="A35" s="32" t="s">
        <v>36</v>
      </c>
      <c r="B35" s="33">
        <f>'[1]Расшир на 01.04.23'!E512</f>
        <v>52682533.187089995</v>
      </c>
      <c r="C35" s="33">
        <f>'[1]Расшир на 01.04.23'!F512</f>
        <v>9105377.9971900005</v>
      </c>
      <c r="D35" s="34">
        <f t="shared" si="0"/>
        <v>0.17283485524233105</v>
      </c>
    </row>
    <row r="36" spans="1:4" ht="16.5" customHeight="1" x14ac:dyDescent="0.25">
      <c r="A36" s="20"/>
      <c r="B36" s="36"/>
      <c r="C36" s="36"/>
      <c r="D36" s="37"/>
    </row>
    <row r="37" spans="1:4" ht="22.5" customHeight="1" x14ac:dyDescent="0.25">
      <c r="A37" s="38" t="s">
        <v>37</v>
      </c>
      <c r="B37" s="36"/>
      <c r="C37" s="36"/>
      <c r="D37" s="37"/>
    </row>
    <row r="38" spans="1:4" ht="15.75" customHeight="1" x14ac:dyDescent="0.25">
      <c r="A38" s="20"/>
      <c r="B38" s="36"/>
      <c r="C38" s="36"/>
      <c r="D38" s="37"/>
    </row>
    <row r="39" spans="1:4" ht="22.5" customHeight="1" x14ac:dyDescent="0.2">
      <c r="A39" s="39" t="s">
        <v>38</v>
      </c>
      <c r="B39" s="40">
        <f>'[1]Расшир на 01.04.23'!E515</f>
        <v>3705373.3784600003</v>
      </c>
      <c r="C39" s="40">
        <f>'[1]Расшир на 01.04.23'!F515</f>
        <v>573007.26179000002</v>
      </c>
      <c r="D39" s="41">
        <f t="shared" si="0"/>
        <v>0.15464224607457752</v>
      </c>
    </row>
    <row r="40" spans="1:4" ht="31.5" x14ac:dyDescent="0.2">
      <c r="A40" s="24" t="s">
        <v>39</v>
      </c>
      <c r="B40" s="42">
        <f>'[1]Расшир на 01.04.23'!E557</f>
        <v>6350</v>
      </c>
      <c r="C40" s="42">
        <f>'[1]Расшир на 01.04.23'!F557</f>
        <v>1230.0199299999999</v>
      </c>
      <c r="D40" s="43">
        <f>C40/B40</f>
        <v>0.19370392598425196</v>
      </c>
    </row>
    <row r="41" spans="1:4" ht="39.75" customHeight="1" x14ac:dyDescent="0.2">
      <c r="A41" s="24" t="s">
        <v>40</v>
      </c>
      <c r="B41" s="42">
        <f>'[1]Расшир на 01.04.23'!E561</f>
        <v>117900</v>
      </c>
      <c r="C41" s="42">
        <f>'[1]Расшир на 01.04.23'!F561</f>
        <v>17780.898949999999</v>
      </c>
      <c r="D41" s="43">
        <f t="shared" ref="D41:D48" si="1">C41/B41</f>
        <v>0.15081339228159457</v>
      </c>
    </row>
    <row r="42" spans="1:4" ht="31.5" x14ac:dyDescent="0.2">
      <c r="A42" s="24" t="s">
        <v>41</v>
      </c>
      <c r="B42" s="42">
        <f>'[1]Расшир на 01.04.23'!E572</f>
        <v>1330469.4819600002</v>
      </c>
      <c r="C42" s="42">
        <f>'[1]Расшир на 01.04.23'!F572</f>
        <v>254016.12855000002</v>
      </c>
      <c r="D42" s="43">
        <f t="shared" si="1"/>
        <v>0.19092217596437652</v>
      </c>
    </row>
    <row r="43" spans="1:4" ht="15.75" x14ac:dyDescent="0.2">
      <c r="A43" s="24" t="s">
        <v>42</v>
      </c>
      <c r="B43" s="42">
        <f>'[1]Расшир на 01.04.23'!E585</f>
        <v>25.4</v>
      </c>
      <c r="C43" s="42">
        <f>'[1]Расшир на 01.04.23'!F585</f>
        <v>3.0259999999999998</v>
      </c>
      <c r="D43" s="43">
        <f t="shared" si="1"/>
        <v>0.11913385826771654</v>
      </c>
    </row>
    <row r="44" spans="1:4" ht="31.5" x14ac:dyDescent="0.2">
      <c r="A44" s="24" t="s">
        <v>43</v>
      </c>
      <c r="B44" s="42">
        <f>'[1]Расшир на 01.04.23'!E588</f>
        <v>305124.00000000006</v>
      </c>
      <c r="C44" s="42">
        <f>'[1]Расшир на 01.04.23'!F588</f>
        <v>53804.712580000007</v>
      </c>
      <c r="D44" s="43">
        <f t="shared" si="1"/>
        <v>0.17633720251438759</v>
      </c>
    </row>
    <row r="45" spans="1:4" ht="22.5" hidden="1" customHeight="1" x14ac:dyDescent="0.2">
      <c r="A45" s="24" t="s">
        <v>44</v>
      </c>
      <c r="B45" s="42">
        <f>'[1]Расшир на 01.04.23'!E599</f>
        <v>0</v>
      </c>
      <c r="C45" s="42">
        <f>'[1]Расшир на 01.04.23'!F599</f>
        <v>0</v>
      </c>
      <c r="D45" s="43" t="e">
        <f t="shared" si="1"/>
        <v>#DIV/0!</v>
      </c>
    </row>
    <row r="46" spans="1:4" ht="22.5" customHeight="1" x14ac:dyDescent="0.2">
      <c r="A46" s="24" t="s">
        <v>45</v>
      </c>
      <c r="B46" s="42">
        <f>'[1]Расшир на 01.04.23'!E607</f>
        <v>94177.70117</v>
      </c>
      <c r="C46" s="42">
        <f>'[1]Расшир на 01.04.23'!F607</f>
        <v>0</v>
      </c>
      <c r="D46" s="43" t="s">
        <v>46</v>
      </c>
    </row>
    <row r="47" spans="1:4" ht="22.5" customHeight="1" x14ac:dyDescent="0.2">
      <c r="A47" s="24" t="s">
        <v>47</v>
      </c>
      <c r="B47" s="42">
        <f>'[1]Расшир на 01.04.23'!E609</f>
        <v>2443.15</v>
      </c>
      <c r="C47" s="42">
        <f>'[1]Расшир на 01.04.23'!F609</f>
        <v>0</v>
      </c>
      <c r="D47" s="43" t="s">
        <v>46</v>
      </c>
    </row>
    <row r="48" spans="1:4" ht="22.5" customHeight="1" x14ac:dyDescent="0.2">
      <c r="A48" s="24" t="s">
        <v>48</v>
      </c>
      <c r="B48" s="42">
        <f>'[1]Расшир на 01.04.23'!E612</f>
        <v>1848883.64533</v>
      </c>
      <c r="C48" s="42">
        <f>'[1]Расшир на 01.04.23'!F612</f>
        <v>246172.47578000001</v>
      </c>
      <c r="D48" s="43">
        <f t="shared" si="1"/>
        <v>0.13314654840600401</v>
      </c>
    </row>
    <row r="49" spans="1:4" ht="35.25" customHeight="1" x14ac:dyDescent="0.2">
      <c r="A49" s="44" t="s">
        <v>49</v>
      </c>
      <c r="B49" s="40">
        <f>'[1]Расшир на 01.04.23'!E642</f>
        <v>157112.30000000002</v>
      </c>
      <c r="C49" s="40">
        <f>'[1]Расшир на 01.04.23'!F642</f>
        <v>34965.601640000001</v>
      </c>
      <c r="D49" s="41">
        <f t="shared" si="0"/>
        <v>0.22255165025271731</v>
      </c>
    </row>
    <row r="50" spans="1:4" ht="37.5" customHeight="1" x14ac:dyDescent="0.2">
      <c r="A50" s="45" t="s">
        <v>50</v>
      </c>
      <c r="B50" s="42">
        <f>'[1]Расшир на 01.04.23'!E659</f>
        <v>23539.8</v>
      </c>
      <c r="C50" s="42">
        <f>'[1]Расшир на 01.04.23'!F659</f>
        <v>686.27841999999998</v>
      </c>
      <c r="D50" s="43">
        <f>C50/B50</f>
        <v>2.9153961376052473E-2</v>
      </c>
    </row>
    <row r="51" spans="1:4" ht="37.5" customHeight="1" x14ac:dyDescent="0.2">
      <c r="A51" s="45" t="s">
        <v>51</v>
      </c>
      <c r="B51" s="42">
        <f>'[1]Расшир на 01.04.23'!E668</f>
        <v>133572.5</v>
      </c>
      <c r="C51" s="42">
        <f>'[1]Расшир на 01.04.23'!F668</f>
        <v>34279.323219999998</v>
      </c>
      <c r="D51" s="43">
        <f>C51/B51</f>
        <v>0.2566345858616107</v>
      </c>
    </row>
    <row r="52" spans="1:4" ht="22.5" customHeight="1" x14ac:dyDescent="0.2">
      <c r="A52" s="39" t="s">
        <v>52</v>
      </c>
      <c r="B52" s="40">
        <f>'[1]Расшир на 01.04.23'!E677</f>
        <v>10587638.513330001</v>
      </c>
      <c r="C52" s="40">
        <f>'[1]Расшир на 01.04.23'!F677</f>
        <v>1119764.9722800001</v>
      </c>
      <c r="D52" s="41">
        <f t="shared" si="0"/>
        <v>0.10576154171397131</v>
      </c>
    </row>
    <row r="53" spans="1:4" ht="22.5" customHeight="1" x14ac:dyDescent="0.2">
      <c r="A53" s="24" t="s">
        <v>53</v>
      </c>
      <c r="B53" s="42">
        <f>'[1]Расшир на 01.04.23'!E742</f>
        <v>2416136.8794999998</v>
      </c>
      <c r="C53" s="42">
        <f>'[1]Расшир на 01.04.23'!F742</f>
        <v>299967.89044000005</v>
      </c>
      <c r="D53" s="43">
        <f t="shared" si="0"/>
        <v>0.124151861173559</v>
      </c>
    </row>
    <row r="54" spans="1:4" ht="22.5" customHeight="1" x14ac:dyDescent="0.2">
      <c r="A54" s="24" t="s">
        <v>54</v>
      </c>
      <c r="B54" s="42">
        <f>'[1]Расшир на 01.04.23'!E756</f>
        <v>7894788.0620600004</v>
      </c>
      <c r="C54" s="42">
        <f>'[1]Расшир на 01.04.23'!F756</f>
        <v>794522.9124899999</v>
      </c>
      <c r="D54" s="43">
        <f t="shared" si="0"/>
        <v>0.1006389159841086</v>
      </c>
    </row>
    <row r="55" spans="1:4" ht="22.5" customHeight="1" x14ac:dyDescent="0.25">
      <c r="A55" s="24" t="s">
        <v>55</v>
      </c>
      <c r="B55" s="46">
        <f>'[1]Расшир на 01.04.23'!E768</f>
        <v>276713.57176999998</v>
      </c>
      <c r="C55" s="47">
        <f>'[1]Расшир на 01.04.23'!F768</f>
        <v>25274.169350000004</v>
      </c>
      <c r="D55" s="43">
        <f t="shared" si="0"/>
        <v>9.1336934391521282E-2</v>
      </c>
    </row>
    <row r="56" spans="1:4" ht="22.5" customHeight="1" x14ac:dyDescent="0.2">
      <c r="A56" s="39" t="s">
        <v>56</v>
      </c>
      <c r="B56" s="40">
        <f>'[1]Расшир на 01.04.23'!E792</f>
        <v>5002942.9686099999</v>
      </c>
      <c r="C56" s="40">
        <f>'[1]Расшир на 01.04.23'!F792</f>
        <v>342344.97655999998</v>
      </c>
      <c r="D56" s="41">
        <f t="shared" si="0"/>
        <v>6.8428718597828814E-2</v>
      </c>
    </row>
    <row r="57" spans="1:4" ht="22.5" customHeight="1" x14ac:dyDescent="0.2">
      <c r="A57" s="24" t="s">
        <v>57</v>
      </c>
      <c r="B57" s="42">
        <f>'[1]Расшир на 01.04.23'!E841</f>
        <v>1184945.6323200001</v>
      </c>
      <c r="C57" s="42">
        <f>'[1]Расшир на 01.04.23'!F841</f>
        <v>86588.653409999999</v>
      </c>
      <c r="D57" s="43">
        <f t="shared" si="0"/>
        <v>7.3073946220189395E-2</v>
      </c>
    </row>
    <row r="58" spans="1:4" ht="22.5" customHeight="1" x14ac:dyDescent="0.2">
      <c r="A58" s="24" t="s">
        <v>58</v>
      </c>
      <c r="B58" s="42">
        <f>'[1]Расшир на 01.04.23'!E855</f>
        <v>1451238.02107</v>
      </c>
      <c r="C58" s="42">
        <f>'[1]Расшир на 01.04.23'!F855</f>
        <v>2783.0980800000002</v>
      </c>
      <c r="D58" s="43">
        <f t="shared" si="0"/>
        <v>1.9177406046376995E-3</v>
      </c>
    </row>
    <row r="59" spans="1:4" ht="22.5" customHeight="1" x14ac:dyDescent="0.2">
      <c r="A59" s="24" t="s">
        <v>59</v>
      </c>
      <c r="B59" s="42">
        <f>'[1]Расшир на 01.04.23'!E863</f>
        <v>1736678.2262199998</v>
      </c>
      <c r="C59" s="42">
        <f>'[1]Расшир на 01.04.23'!F863</f>
        <v>132473.87179</v>
      </c>
      <c r="D59" s="43">
        <f t="shared" si="0"/>
        <v>7.6280032645044751E-2</v>
      </c>
    </row>
    <row r="60" spans="1:4" ht="22.5" customHeight="1" x14ac:dyDescent="0.2">
      <c r="A60" s="24" t="s">
        <v>60</v>
      </c>
      <c r="B60" s="42">
        <f>'[1]Расшир на 01.04.23'!E879</f>
        <v>630081.08900000004</v>
      </c>
      <c r="C60" s="42">
        <f>'[1]Расшир на 01.04.23'!F879</f>
        <v>120499.35328</v>
      </c>
      <c r="D60" s="43">
        <f t="shared" si="0"/>
        <v>0.19124419917322735</v>
      </c>
    </row>
    <row r="61" spans="1:4" ht="22.5" customHeight="1" x14ac:dyDescent="0.2">
      <c r="A61" s="39" t="s">
        <v>61</v>
      </c>
      <c r="B61" s="40">
        <f>'[1]Расшир на 01.04.23'!E903</f>
        <v>5558.0099999999993</v>
      </c>
      <c r="C61" s="40">
        <f>'[1]Расшир на 01.04.23'!F903</f>
        <v>765.24671000000001</v>
      </c>
      <c r="D61" s="48">
        <f t="shared" si="0"/>
        <v>0.1376835791947118</v>
      </c>
    </row>
    <row r="62" spans="1:4" ht="22.5" customHeight="1" x14ac:dyDescent="0.2">
      <c r="A62" s="45" t="s">
        <v>62</v>
      </c>
      <c r="B62" s="42">
        <f>'[1]Расшир на 01.04.23'!E914</f>
        <v>5558.0099999999993</v>
      </c>
      <c r="C62" s="42">
        <f>'[1]Расшир на 01.04.23'!F914</f>
        <v>765.24671000000001</v>
      </c>
      <c r="D62" s="43">
        <f t="shared" si="0"/>
        <v>0.1376835791947118</v>
      </c>
    </row>
    <row r="63" spans="1:4" ht="22.5" customHeight="1" x14ac:dyDescent="0.2">
      <c r="A63" s="39" t="s">
        <v>63</v>
      </c>
      <c r="B63" s="40">
        <f>'[1]Расшир на 01.04.23'!E921</f>
        <v>27617129.52417</v>
      </c>
      <c r="C63" s="40">
        <f>'[1]Расшир на 01.04.23'!F921</f>
        <v>4634878.4550000001</v>
      </c>
      <c r="D63" s="41">
        <f t="shared" si="0"/>
        <v>0.16782621998943228</v>
      </c>
    </row>
    <row r="64" spans="1:4" ht="22.5" customHeight="1" x14ac:dyDescent="0.2">
      <c r="A64" s="24" t="s">
        <v>64</v>
      </c>
      <c r="B64" s="42">
        <f>'[1]Расшир на 01.04.23'!E968</f>
        <v>10043208.799970001</v>
      </c>
      <c r="C64" s="42">
        <f>'[1]Расшир на 01.04.23'!F968</f>
        <v>1855605.0942399998</v>
      </c>
      <c r="D64" s="43">
        <f t="shared" si="0"/>
        <v>0.18476217424111926</v>
      </c>
    </row>
    <row r="65" spans="1:4" ht="22.5" customHeight="1" x14ac:dyDescent="0.2">
      <c r="A65" s="24" t="s">
        <v>65</v>
      </c>
      <c r="B65" s="42">
        <f>'[1]Расшир на 01.04.23'!E982</f>
        <v>13817964.9714</v>
      </c>
      <c r="C65" s="42">
        <f>'[1]Расшир на 01.04.23'!F982</f>
        <v>2066667.7492</v>
      </c>
      <c r="D65" s="43">
        <f t="shared" si="0"/>
        <v>0.14956382893411044</v>
      </c>
    </row>
    <row r="66" spans="1:4" ht="22.5" customHeight="1" x14ac:dyDescent="0.2">
      <c r="A66" s="24" t="s">
        <v>66</v>
      </c>
      <c r="B66" s="42">
        <f>'[1]Расшир на 01.04.23'!E997</f>
        <v>1891613.8855999999</v>
      </c>
      <c r="C66" s="42">
        <f>'[1]Расшир на 01.04.23'!F997</f>
        <v>415293.73547999997</v>
      </c>
      <c r="D66" s="43">
        <f t="shared" si="0"/>
        <v>0.21954466428981262</v>
      </c>
    </row>
    <row r="67" spans="1:4" ht="22.5" customHeight="1" x14ac:dyDescent="0.2">
      <c r="A67" s="24" t="s">
        <v>67</v>
      </c>
      <c r="B67" s="42">
        <f>'[1]Расшир на 01.04.23'!E1013</f>
        <v>407902.9572</v>
      </c>
      <c r="C67" s="42">
        <f>'[1]Расшир на 01.04.23'!F1013</f>
        <v>67596.703160000005</v>
      </c>
      <c r="D67" s="43">
        <f t="shared" si="0"/>
        <v>0.1657176099531352</v>
      </c>
    </row>
    <row r="68" spans="1:4" ht="22.5" customHeight="1" x14ac:dyDescent="0.2">
      <c r="A68" s="24" t="s">
        <v>68</v>
      </c>
      <c r="B68" s="42">
        <f>'[1]Расшир на 01.04.23'!E1036</f>
        <v>1456438.91</v>
      </c>
      <c r="C68" s="42">
        <f>'[1]Расшир на 01.04.23'!F1036</f>
        <v>229715.17292000004</v>
      </c>
      <c r="D68" s="43">
        <f t="shared" si="0"/>
        <v>0.15772386424364346</v>
      </c>
    </row>
    <row r="69" spans="1:4" ht="22.5" customHeight="1" x14ac:dyDescent="0.2">
      <c r="A69" s="44" t="s">
        <v>69</v>
      </c>
      <c r="B69" s="40">
        <f>'[1]Расшир на 01.04.23'!E1058</f>
        <v>1638247.4000000001</v>
      </c>
      <c r="C69" s="40">
        <f>'[1]Расшир на 01.04.23'!F1058</f>
        <v>361365.52439999999</v>
      </c>
      <c r="D69" s="41">
        <f t="shared" si="0"/>
        <v>0.22058055724672596</v>
      </c>
    </row>
    <row r="70" spans="1:4" ht="22.5" customHeight="1" x14ac:dyDescent="0.2">
      <c r="A70" s="24" t="s">
        <v>70</v>
      </c>
      <c r="B70" s="42">
        <f>'[1]Расшир на 01.04.23'!E1099</f>
        <v>1477804.2300000002</v>
      </c>
      <c r="C70" s="42">
        <f>'[1]Расшир на 01.04.23'!F1099</f>
        <v>332603.79687999998</v>
      </c>
      <c r="D70" s="43">
        <f t="shared" si="0"/>
        <v>0.22506620980507</v>
      </c>
    </row>
    <row r="71" spans="1:4" ht="22.5" customHeight="1" x14ac:dyDescent="0.2">
      <c r="A71" s="24" t="s">
        <v>71</v>
      </c>
      <c r="B71" s="42">
        <f>'[1]Расшир на 01.04.23'!E1108</f>
        <v>33390.080000000002</v>
      </c>
      <c r="C71" s="42">
        <f>'[1]Расшир на 01.04.23'!F1108</f>
        <v>8165.8107300000001</v>
      </c>
      <c r="D71" s="43">
        <f t="shared" ref="D71:D86" si="2">C71/B71</f>
        <v>0.24455798638397991</v>
      </c>
    </row>
    <row r="72" spans="1:4" ht="32.25" customHeight="1" x14ac:dyDescent="0.2">
      <c r="A72" s="24" t="s">
        <v>72</v>
      </c>
      <c r="B72" s="42">
        <f>'[1]Расшир на 01.04.23'!E1112</f>
        <v>127053.09</v>
      </c>
      <c r="C72" s="42">
        <f>'[1]Расшир на 01.04.23'!F1112</f>
        <v>20595.916789999996</v>
      </c>
      <c r="D72" s="43">
        <f t="shared" si="2"/>
        <v>0.16210480823410117</v>
      </c>
    </row>
    <row r="73" spans="1:4" ht="22.5" customHeight="1" x14ac:dyDescent="0.2">
      <c r="A73" s="39" t="s">
        <v>73</v>
      </c>
      <c r="B73" s="40">
        <f>'[1]Расшир на 01.04.23'!E1248</f>
        <v>2757484.1411099997</v>
      </c>
      <c r="C73" s="40">
        <f>'[1]Расшир на 01.04.23'!F1248</f>
        <v>879862.77704999992</v>
      </c>
      <c r="D73" s="41">
        <f t="shared" si="2"/>
        <v>0.31908171798073126</v>
      </c>
    </row>
    <row r="74" spans="1:4" ht="22.5" customHeight="1" x14ac:dyDescent="0.2">
      <c r="A74" s="24" t="s">
        <v>74</v>
      </c>
      <c r="B74" s="42">
        <f>'[1]Расшир на 01.04.23'!E1297</f>
        <v>59250</v>
      </c>
      <c r="C74" s="42">
        <f>'[1]Расшир на 01.04.23'!F1297</f>
        <v>9387.4800699999996</v>
      </c>
      <c r="D74" s="43">
        <f t="shared" si="2"/>
        <v>0.15843848219409282</v>
      </c>
    </row>
    <row r="75" spans="1:4" ht="22.5" customHeight="1" x14ac:dyDescent="0.2">
      <c r="A75" s="24" t="s">
        <v>75</v>
      </c>
      <c r="B75" s="42">
        <f>'[1]Расшир на 01.04.23'!E1307</f>
        <v>1703464.4409099997</v>
      </c>
      <c r="C75" s="42">
        <f>'[1]Расшир на 01.04.23'!F1307</f>
        <v>392826.43579000002</v>
      </c>
      <c r="D75" s="43">
        <f t="shared" si="2"/>
        <v>0.23060442375900142</v>
      </c>
    </row>
    <row r="76" spans="1:4" ht="22.5" customHeight="1" x14ac:dyDescent="0.2">
      <c r="A76" s="24" t="s">
        <v>76</v>
      </c>
      <c r="B76" s="42">
        <f>'[1]Расшир на 01.04.23'!E1322</f>
        <v>909788.60019999999</v>
      </c>
      <c r="C76" s="42">
        <f>'[1]Расшир на 01.04.23'!F1322</f>
        <v>461863.40706999996</v>
      </c>
      <c r="D76" s="43">
        <f t="shared" si="2"/>
        <v>0.50766013881517968</v>
      </c>
    </row>
    <row r="77" spans="1:4" ht="22.5" customHeight="1" x14ac:dyDescent="0.2">
      <c r="A77" s="24" t="s">
        <v>77</v>
      </c>
      <c r="B77" s="42">
        <f>'[1]Расшир на 01.04.23'!E1330</f>
        <v>84981.099999999991</v>
      </c>
      <c r="C77" s="42">
        <f>'[1]Расшир на 01.04.23'!F1330</f>
        <v>15785.45412</v>
      </c>
      <c r="D77" s="43">
        <f t="shared" si="2"/>
        <v>0.18575252756201088</v>
      </c>
    </row>
    <row r="78" spans="1:4" ht="22.5" customHeight="1" x14ac:dyDescent="0.2">
      <c r="A78" s="39" t="s">
        <v>78</v>
      </c>
      <c r="B78" s="40">
        <f>'[1]Расшир на 01.04.23'!E1348</f>
        <v>2679399.6504500001</v>
      </c>
      <c r="C78" s="40">
        <f>'[1]Расшир на 01.04.23'!F1348</f>
        <v>466345.10650999995</v>
      </c>
      <c r="D78" s="41">
        <f t="shared" si="2"/>
        <v>0.17404835685175901</v>
      </c>
    </row>
    <row r="79" spans="1:4" ht="22.5" customHeight="1" x14ac:dyDescent="0.2">
      <c r="A79" s="24" t="s">
        <v>79</v>
      </c>
      <c r="B79" s="42">
        <f>'[1]Расшир на 01.04.23'!E1407</f>
        <v>896220.24766999995</v>
      </c>
      <c r="C79" s="42">
        <f>'[1]Расшир на 01.04.23'!F1407</f>
        <v>77648.165080000006</v>
      </c>
      <c r="D79" s="43">
        <f t="shared" si="2"/>
        <v>8.6639601461661109E-2</v>
      </c>
    </row>
    <row r="80" spans="1:4" ht="22.5" customHeight="1" x14ac:dyDescent="0.2">
      <c r="A80" s="24" t="s">
        <v>80</v>
      </c>
      <c r="B80" s="42">
        <f>'[1]Расшир на 01.04.23'!E1416</f>
        <v>1526638.5862100001</v>
      </c>
      <c r="C80" s="42">
        <f>'[1]Расшир на 01.04.23'!F1416</f>
        <v>302134.06547999999</v>
      </c>
      <c r="D80" s="43">
        <f t="shared" si="2"/>
        <v>0.19790804988761057</v>
      </c>
    </row>
    <row r="81" spans="1:4" ht="22.5" customHeight="1" x14ac:dyDescent="0.2">
      <c r="A81" s="24" t="s">
        <v>81</v>
      </c>
      <c r="B81" s="42">
        <f>'[1]Расшир на 01.04.23'!E1424</f>
        <v>256540.81657</v>
      </c>
      <c r="C81" s="42">
        <f>'[1]Расшир на 01.04.23'!F1424</f>
        <v>86562.875950000001</v>
      </c>
      <c r="D81" s="43">
        <f t="shared" si="2"/>
        <v>0.33742340539553234</v>
      </c>
    </row>
    <row r="82" spans="1:4" ht="22.5" customHeight="1" x14ac:dyDescent="0.2">
      <c r="A82" s="49" t="s">
        <v>82</v>
      </c>
      <c r="B82" s="40">
        <f>B83</f>
        <v>56640</v>
      </c>
      <c r="C82" s="40">
        <f>C83</f>
        <v>12477.028899999999</v>
      </c>
      <c r="D82" s="41">
        <f t="shared" si="2"/>
        <v>0.22028652718926553</v>
      </c>
    </row>
    <row r="83" spans="1:4" ht="22.5" customHeight="1" x14ac:dyDescent="0.2">
      <c r="A83" s="24" t="s">
        <v>83</v>
      </c>
      <c r="B83" s="42">
        <f>'[1]Расшир на 01.04.23'!E1445</f>
        <v>56640</v>
      </c>
      <c r="C83" s="42">
        <f>'[1]Расшир на 01.04.23'!F1445</f>
        <v>12477.028899999999</v>
      </c>
      <c r="D83" s="43">
        <f t="shared" si="2"/>
        <v>0.22028652718926553</v>
      </c>
    </row>
    <row r="84" spans="1:4" ht="22.5" customHeight="1" x14ac:dyDescent="0.2">
      <c r="A84" s="44" t="s">
        <v>84</v>
      </c>
      <c r="B84" s="40">
        <f>'[1]Расшир на 01.04.23'!E1446</f>
        <v>659139.46891000005</v>
      </c>
      <c r="C84" s="40">
        <f>'[1]Расшир на 01.04.23'!F1446</f>
        <v>104117.45202</v>
      </c>
      <c r="D84" s="41">
        <f t="shared" si="2"/>
        <v>0.15795966852383461</v>
      </c>
    </row>
    <row r="85" spans="1:4" ht="22.5" customHeight="1" x14ac:dyDescent="0.2">
      <c r="A85" s="24" t="s">
        <v>85</v>
      </c>
      <c r="B85" s="42">
        <f>'[1]Расшир на 01.04.23'!E1449</f>
        <v>659139.46891000005</v>
      </c>
      <c r="C85" s="42">
        <f>'[1]Расшир на 01.04.23'!F1449</f>
        <v>104117.45202</v>
      </c>
      <c r="D85" s="43">
        <f t="shared" si="2"/>
        <v>0.15795966852383461</v>
      </c>
    </row>
    <row r="86" spans="1:4" s="35" customFormat="1" ht="21" customHeight="1" x14ac:dyDescent="0.25">
      <c r="A86" s="32" t="s">
        <v>86</v>
      </c>
      <c r="B86" s="33">
        <f>'[1]Расшир на 01.04.23'!E1453</f>
        <v>54866665.355039999</v>
      </c>
      <c r="C86" s="33">
        <f>'[1]Расшир на 01.04.23'!F1453</f>
        <v>8529894.4028599989</v>
      </c>
      <c r="D86" s="50">
        <f t="shared" si="2"/>
        <v>0.15546587983183219</v>
      </c>
    </row>
    <row r="87" spans="1:4" ht="24.75" customHeight="1" x14ac:dyDescent="0.2">
      <c r="A87" s="20"/>
      <c r="B87" s="21"/>
      <c r="C87" s="21"/>
      <c r="D87" s="51"/>
    </row>
    <row r="88" spans="1:4" s="27" customFormat="1" ht="31.5" x14ac:dyDescent="0.2">
      <c r="A88" s="28" t="s">
        <v>87</v>
      </c>
      <c r="B88" s="17">
        <f>B35-B86</f>
        <v>-2184132.1679500043</v>
      </c>
      <c r="C88" s="17">
        <f>C35-C86+0.01</f>
        <v>575483.60433000163</v>
      </c>
      <c r="D88" s="18"/>
    </row>
    <row r="89" spans="1:4" s="27" customFormat="1" ht="15.75" x14ac:dyDescent="0.2">
      <c r="A89" s="52"/>
      <c r="B89" s="21"/>
      <c r="C89" s="21"/>
      <c r="D89" s="18"/>
    </row>
    <row r="90" spans="1:4" s="27" customFormat="1" ht="15.75" x14ac:dyDescent="0.2">
      <c r="A90" s="28" t="s">
        <v>88</v>
      </c>
      <c r="B90" s="17">
        <f>B91+B92</f>
        <v>2350000</v>
      </c>
      <c r="C90" s="17">
        <f>C91+C92</f>
        <v>0</v>
      </c>
      <c r="D90" s="18"/>
    </row>
    <row r="91" spans="1:4" s="27" customFormat="1" ht="15.75" hidden="1" x14ac:dyDescent="0.2">
      <c r="A91" s="52" t="s">
        <v>89</v>
      </c>
      <c r="B91" s="21">
        <f>'[1]Расшир на 01.04.23'!E1459</f>
        <v>3100000</v>
      </c>
      <c r="C91" s="21">
        <f>'[1]Расшир на 01.04.23'!F1459</f>
        <v>0</v>
      </c>
      <c r="D91" s="18"/>
    </row>
    <row r="92" spans="1:4" s="27" customFormat="1" ht="15.75" x14ac:dyDescent="0.2">
      <c r="A92" s="52" t="s">
        <v>90</v>
      </c>
      <c r="B92" s="21">
        <f>'[1]Расшир на 01.04.23'!E1460</f>
        <v>-750000</v>
      </c>
      <c r="C92" s="21">
        <f>'[1]Расшир на 01.04.23'!F1460</f>
        <v>0</v>
      </c>
      <c r="D92" s="18"/>
    </row>
    <row r="93" spans="1:4" s="27" customFormat="1" ht="13.5" customHeight="1" x14ac:dyDescent="0.2">
      <c r="A93" s="52"/>
      <c r="B93" s="21"/>
      <c r="C93" s="21"/>
      <c r="D93" s="18"/>
    </row>
    <row r="94" spans="1:4" s="27" customFormat="1" ht="31.5" x14ac:dyDescent="0.2">
      <c r="A94" s="28" t="s">
        <v>91</v>
      </c>
      <c r="B94" s="17">
        <f>B95+B96</f>
        <v>1303240</v>
      </c>
      <c r="C94" s="17">
        <f>C95+C96</f>
        <v>1500000</v>
      </c>
      <c r="D94" s="18"/>
    </row>
    <row r="95" spans="1:4" s="27" customFormat="1" ht="22.5" customHeight="1" x14ac:dyDescent="0.2">
      <c r="A95" s="53" t="s">
        <v>92</v>
      </c>
      <c r="B95" s="21">
        <f>'[1]Расшир на 01.04.23'!E1463</f>
        <v>5651730</v>
      </c>
      <c r="C95" s="21">
        <f>'[1]Расшир на 01.04.23'!F1463</f>
        <v>1500000</v>
      </c>
      <c r="D95" s="18"/>
    </row>
    <row r="96" spans="1:4" s="27" customFormat="1" ht="31.5" x14ac:dyDescent="0.2">
      <c r="A96" s="53" t="s">
        <v>93</v>
      </c>
      <c r="B96" s="21">
        <f>'[1]Расшир на 01.04.23'!E1464</f>
        <v>-4348490</v>
      </c>
      <c r="C96" s="21">
        <f>'[1]Расшир на 01.04.23'!F1464</f>
        <v>0</v>
      </c>
      <c r="D96" s="18"/>
    </row>
    <row r="97" spans="1:4" s="27" customFormat="1" ht="14.25" customHeight="1" x14ac:dyDescent="0.2">
      <c r="A97" s="52"/>
      <c r="B97" s="21"/>
      <c r="C97" s="21"/>
      <c r="D97" s="18"/>
    </row>
    <row r="98" spans="1:4" s="27" customFormat="1" ht="22.5" customHeight="1" x14ac:dyDescent="0.2">
      <c r="A98" s="28" t="s">
        <v>94</v>
      </c>
      <c r="B98" s="17">
        <f>B99+B100</f>
        <v>-2350000</v>
      </c>
      <c r="C98" s="17">
        <f>'[1]Расшир на 01.04.23'!F1466</f>
        <v>0</v>
      </c>
      <c r="D98" s="18"/>
    </row>
    <row r="99" spans="1:4" s="27" customFormat="1" ht="22.5" customHeight="1" x14ac:dyDescent="0.2">
      <c r="A99" s="52" t="s">
        <v>95</v>
      </c>
      <c r="B99" s="21">
        <f>'[1]Расшир на 01.04.23'!E1467</f>
        <v>7398490</v>
      </c>
      <c r="C99" s="21">
        <f>'[1]Расшир на 01.04.23'!F1467</f>
        <v>200000</v>
      </c>
      <c r="D99" s="18"/>
    </row>
    <row r="100" spans="1:4" s="27" customFormat="1" ht="22.5" customHeight="1" x14ac:dyDescent="0.2">
      <c r="A100" s="53" t="s">
        <v>96</v>
      </c>
      <c r="B100" s="21">
        <f>'[1]Расшир на 01.04.23'!E1468</f>
        <v>-9748490</v>
      </c>
      <c r="C100" s="21">
        <f>'[1]Расшир на 01.04.23'!F1468</f>
        <v>-200000</v>
      </c>
      <c r="D100" s="18"/>
    </row>
    <row r="101" spans="1:4" s="27" customFormat="1" ht="15.75" customHeight="1" x14ac:dyDescent="0.2">
      <c r="A101" s="53"/>
      <c r="B101" s="21"/>
      <c r="C101" s="21"/>
      <c r="D101" s="18"/>
    </row>
    <row r="102" spans="1:4" s="27" customFormat="1" ht="31.5" x14ac:dyDescent="0.2">
      <c r="A102" s="28" t="s">
        <v>97</v>
      </c>
      <c r="B102" s="17">
        <f>'[1]Расшир на 01.04.23'!E1469</f>
        <v>0</v>
      </c>
      <c r="C102" s="17">
        <f>C105+C103</f>
        <v>399104.69312000001</v>
      </c>
      <c r="D102" s="18"/>
    </row>
    <row r="103" spans="1:4" s="27" customFormat="1" ht="37.5" hidden="1" customHeight="1" x14ac:dyDescent="0.2">
      <c r="A103" s="54" t="s">
        <v>98</v>
      </c>
      <c r="B103" s="55">
        <f>B104</f>
        <v>0</v>
      </c>
      <c r="C103" s="55">
        <f>C104</f>
        <v>0</v>
      </c>
      <c r="D103" s="18"/>
    </row>
    <row r="104" spans="1:4" s="27" customFormat="1" ht="31.5" hidden="1" x14ac:dyDescent="0.2">
      <c r="A104" s="56" t="s">
        <v>99</v>
      </c>
      <c r="B104" s="21">
        <f>'[1]Расшир на 01.04.23'!E1471</f>
        <v>0</v>
      </c>
      <c r="C104" s="21">
        <f>'[1]Расшир на 01.04.23'!F1471</f>
        <v>0</v>
      </c>
      <c r="D104" s="18"/>
    </row>
    <row r="105" spans="1:4" s="27" customFormat="1" ht="31.5" x14ac:dyDescent="0.2">
      <c r="A105" s="57" t="s">
        <v>100</v>
      </c>
      <c r="B105" s="58">
        <f>'[1]Расшир на 01.04.23'!E1474</f>
        <v>0</v>
      </c>
      <c r="C105" s="58">
        <f>'[1]Расшир на 01.04.23'!F1474</f>
        <v>399104.69312000001</v>
      </c>
      <c r="D105" s="18"/>
    </row>
    <row r="106" spans="1:4" s="27" customFormat="1" ht="63" x14ac:dyDescent="0.2">
      <c r="A106" s="59" t="s">
        <v>101</v>
      </c>
      <c r="B106" s="21">
        <v>0</v>
      </c>
      <c r="C106" s="21">
        <f>C105</f>
        <v>399104.69312000001</v>
      </c>
      <c r="D106" s="18"/>
    </row>
    <row r="107" spans="1:4" s="27" customFormat="1" ht="32.25" customHeight="1" x14ac:dyDescent="0.2">
      <c r="A107" s="28" t="s">
        <v>102</v>
      </c>
      <c r="B107" s="17">
        <f>'[1]Расшир на 01.04.23'!E1477</f>
        <v>880892.16795000434</v>
      </c>
      <c r="C107" s="17">
        <f>'[1]Расшир на 01.04.23'!F1477</f>
        <v>-2474588.2874500006</v>
      </c>
      <c r="D107" s="18"/>
    </row>
    <row r="108" spans="1:4" ht="22.5" customHeight="1" x14ac:dyDescent="0.2">
      <c r="A108" s="20" t="s">
        <v>103</v>
      </c>
      <c r="B108" s="21">
        <f>'[1]Расшир на 01.04.23'!E1478</f>
        <v>-68832753.187089995</v>
      </c>
      <c r="C108" s="21">
        <f>'[1]Расшир на 01.04.23'!F1478</f>
        <v>-16123478.31133</v>
      </c>
      <c r="D108" s="18"/>
    </row>
    <row r="109" spans="1:4" ht="22.5" customHeight="1" x14ac:dyDescent="0.2">
      <c r="A109" s="20" t="s">
        <v>104</v>
      </c>
      <c r="B109" s="21">
        <f>'[1]Расшир на 01.04.23'!E1479</f>
        <v>69713645.355039999</v>
      </c>
      <c r="C109" s="21">
        <f>'[1]Расшир на 01.04.23'!F1479</f>
        <v>13648890.023879999</v>
      </c>
      <c r="D109" s="18"/>
    </row>
    <row r="110" spans="1:4" ht="30" customHeight="1" x14ac:dyDescent="0.2">
      <c r="A110" s="25" t="s">
        <v>105</v>
      </c>
      <c r="B110" s="17">
        <f>B94+B98+B102+B107+B90</f>
        <v>2184132.1679500043</v>
      </c>
      <c r="C110" s="17">
        <f>C94+C98+C102+C107+C90-0.01</f>
        <v>-575483.6043300007</v>
      </c>
      <c r="D110" s="18"/>
    </row>
    <row r="111" spans="1:4" ht="60" customHeight="1" x14ac:dyDescent="0.2">
      <c r="A111" s="60"/>
      <c r="B111" s="61"/>
      <c r="C111" s="62"/>
      <c r="D111" s="63"/>
    </row>
    <row r="112" spans="1:4" ht="10.5" hidden="1" customHeight="1" x14ac:dyDescent="0.25">
      <c r="A112" s="60"/>
      <c r="B112" s="64"/>
      <c r="C112" s="65"/>
      <c r="D112" s="11"/>
    </row>
    <row r="113" spans="1:4" ht="154.5" customHeight="1" x14ac:dyDescent="0.25">
      <c r="A113" s="60"/>
      <c r="B113" s="64"/>
      <c r="C113" s="65"/>
      <c r="D113" s="11"/>
    </row>
    <row r="114" spans="1:4" ht="10.5" customHeight="1" x14ac:dyDescent="0.25">
      <c r="A114" s="66"/>
      <c r="B114" s="64"/>
      <c r="C114" s="65"/>
      <c r="D114" s="11"/>
    </row>
    <row r="115" spans="1:4" ht="12" customHeight="1" x14ac:dyDescent="0.25">
      <c r="A115" s="66"/>
      <c r="B115" s="64"/>
      <c r="C115" s="65"/>
      <c r="D115" s="11"/>
    </row>
    <row r="116" spans="1:4" ht="12.75" customHeight="1" x14ac:dyDescent="0.25">
      <c r="A116" s="66"/>
      <c r="B116" s="64"/>
      <c r="C116" s="65"/>
      <c r="D116" s="11"/>
    </row>
    <row r="117" spans="1:4" ht="15.75" x14ac:dyDescent="0.25">
      <c r="A117" s="9"/>
      <c r="B117" s="8"/>
      <c r="C117" s="10"/>
      <c r="D117" s="11"/>
    </row>
    <row r="118" spans="1:4" ht="15.75" x14ac:dyDescent="0.25">
      <c r="A118" s="9"/>
      <c r="B118" s="7"/>
      <c r="C118" s="10"/>
      <c r="D118" s="11"/>
    </row>
    <row r="119" spans="1:4" ht="15.75" x14ac:dyDescent="0.25">
      <c r="A119" s="9"/>
      <c r="B119" s="8"/>
      <c r="C119" s="10"/>
      <c r="D119" s="11"/>
    </row>
    <row r="120" spans="1:4" ht="15.75" x14ac:dyDescent="0.25">
      <c r="A120" s="9"/>
      <c r="B120" s="8"/>
      <c r="C120" s="10"/>
      <c r="D120" s="11"/>
    </row>
    <row r="121" spans="1:4" ht="15.75" x14ac:dyDescent="0.25">
      <c r="A121" s="9"/>
      <c r="B121" s="8"/>
      <c r="C121" s="10"/>
      <c r="D121" s="11"/>
    </row>
    <row r="122" spans="1:4" ht="15.75" x14ac:dyDescent="0.25">
      <c r="A122" s="9"/>
      <c r="B122" s="8"/>
      <c r="C122" s="10"/>
      <c r="D122" s="11"/>
    </row>
    <row r="123" spans="1:4" ht="15.75" x14ac:dyDescent="0.25">
      <c r="A123" s="9"/>
      <c r="B123" s="8"/>
      <c r="C123" s="10"/>
      <c r="D123" s="11"/>
    </row>
    <row r="124" spans="1:4" ht="15.75" x14ac:dyDescent="0.25">
      <c r="A124" s="9"/>
      <c r="B124" s="8"/>
      <c r="C124" s="10"/>
      <c r="D124" s="11"/>
    </row>
    <row r="125" spans="1:4" ht="15.75" x14ac:dyDescent="0.25">
      <c r="A125" s="9"/>
      <c r="B125" s="8"/>
      <c r="C125" s="10"/>
      <c r="D125" s="11"/>
    </row>
    <row r="126" spans="1:4" ht="15.75" x14ac:dyDescent="0.25">
      <c r="A126" s="9"/>
      <c r="B126" s="8"/>
      <c r="C126" s="10"/>
      <c r="D126" s="11"/>
    </row>
    <row r="127" spans="1:4" ht="15.75" x14ac:dyDescent="0.25">
      <c r="A127" s="9"/>
      <c r="B127" s="8"/>
      <c r="C127" s="10"/>
      <c r="D127" s="11"/>
    </row>
    <row r="128" spans="1:4" ht="15.75" x14ac:dyDescent="0.25">
      <c r="A128" s="9"/>
      <c r="B128" s="8"/>
      <c r="C128" s="10"/>
      <c r="D128" s="11"/>
    </row>
    <row r="129" spans="1:4" ht="15.75" x14ac:dyDescent="0.25">
      <c r="A129" s="9"/>
      <c r="B129" s="8"/>
      <c r="C129" s="10"/>
      <c r="D129" s="11"/>
    </row>
    <row r="130" spans="1:4" ht="15.75" x14ac:dyDescent="0.25">
      <c r="A130" s="9"/>
      <c r="B130" s="8"/>
      <c r="C130" s="10"/>
      <c r="D130" s="11"/>
    </row>
    <row r="131" spans="1:4" ht="15.75" x14ac:dyDescent="0.25">
      <c r="A131" s="9"/>
      <c r="B131" s="8"/>
      <c r="C131" s="10"/>
      <c r="D131" s="11"/>
    </row>
    <row r="132" spans="1:4" ht="15.75" x14ac:dyDescent="0.25">
      <c r="A132" s="9"/>
      <c r="B132" s="8"/>
      <c r="C132" s="10"/>
      <c r="D132" s="11"/>
    </row>
    <row r="133" spans="1:4" ht="15.75" x14ac:dyDescent="0.25">
      <c r="A133" s="9"/>
      <c r="B133" s="8"/>
      <c r="C133" s="10"/>
      <c r="D133" s="11"/>
    </row>
    <row r="134" spans="1:4" ht="15.75" x14ac:dyDescent="0.25">
      <c r="A134" s="9"/>
      <c r="B134" s="8"/>
      <c r="C134" s="10"/>
      <c r="D134" s="11"/>
    </row>
    <row r="135" spans="1:4" ht="15.75" x14ac:dyDescent="0.25">
      <c r="A135" s="9"/>
      <c r="B135" s="8"/>
      <c r="C135" s="10"/>
      <c r="D135" s="11"/>
    </row>
    <row r="136" spans="1:4" ht="15.75" x14ac:dyDescent="0.25">
      <c r="A136" s="9"/>
      <c r="B136" s="8"/>
      <c r="C136" s="10"/>
      <c r="D136" s="11"/>
    </row>
    <row r="137" spans="1:4" ht="15.75" x14ac:dyDescent="0.25">
      <c r="A137" s="9"/>
      <c r="B137" s="8"/>
      <c r="C137" s="10"/>
      <c r="D137" s="11"/>
    </row>
    <row r="138" spans="1:4" ht="15.75" x14ac:dyDescent="0.25">
      <c r="A138" s="9"/>
      <c r="B138" s="8"/>
      <c r="C138" s="10"/>
      <c r="D138" s="11"/>
    </row>
    <row r="139" spans="1:4" ht="15.75" x14ac:dyDescent="0.25">
      <c r="A139" s="9"/>
      <c r="B139" s="8"/>
      <c r="C139" s="10"/>
      <c r="D139" s="11"/>
    </row>
    <row r="140" spans="1:4" ht="15.75" x14ac:dyDescent="0.25">
      <c r="A140" s="9"/>
      <c r="B140" s="8"/>
      <c r="C140" s="10"/>
      <c r="D140" s="11"/>
    </row>
    <row r="141" spans="1:4" ht="15.75" x14ac:dyDescent="0.25">
      <c r="A141" s="9"/>
      <c r="B141" s="8"/>
      <c r="C141" s="10"/>
      <c r="D141" s="11"/>
    </row>
    <row r="142" spans="1:4" ht="15.75" x14ac:dyDescent="0.25">
      <c r="A142" s="9"/>
      <c r="B142" s="8"/>
      <c r="C142" s="10"/>
      <c r="D142" s="11"/>
    </row>
    <row r="143" spans="1:4" ht="15.75" x14ac:dyDescent="0.25">
      <c r="A143" s="9"/>
      <c r="B143" s="8"/>
      <c r="C143" s="10"/>
      <c r="D143" s="11"/>
    </row>
    <row r="144" spans="1:4" ht="15.75" x14ac:dyDescent="0.25">
      <c r="A144" s="9"/>
      <c r="B144" s="8"/>
      <c r="C144" s="10"/>
      <c r="D144" s="11"/>
    </row>
    <row r="145" spans="1:4" ht="15.75" x14ac:dyDescent="0.25">
      <c r="A145" s="9"/>
      <c r="B145" s="8"/>
      <c r="C145" s="10"/>
      <c r="D145" s="11"/>
    </row>
    <row r="146" spans="1:4" ht="15.75" x14ac:dyDescent="0.25">
      <c r="A146" s="9"/>
      <c r="B146" s="8"/>
      <c r="C146" s="10"/>
      <c r="D146" s="11"/>
    </row>
    <row r="147" spans="1:4" ht="15.75" x14ac:dyDescent="0.25">
      <c r="A147" s="9"/>
      <c r="B147" s="8"/>
      <c r="C147" s="10"/>
      <c r="D147" s="11"/>
    </row>
    <row r="148" spans="1:4" ht="15.75" x14ac:dyDescent="0.25">
      <c r="A148" s="9"/>
      <c r="B148" s="8"/>
      <c r="C148" s="10"/>
      <c r="D148" s="11"/>
    </row>
    <row r="149" spans="1:4" ht="15.75" x14ac:dyDescent="0.25">
      <c r="A149" s="9"/>
      <c r="B149" s="8"/>
      <c r="C149" s="10"/>
      <c r="D149" s="11"/>
    </row>
    <row r="150" spans="1:4" ht="15.75" x14ac:dyDescent="0.25">
      <c r="A150" s="9"/>
      <c r="B150" s="8"/>
      <c r="C150" s="10"/>
      <c r="D150" s="11"/>
    </row>
    <row r="151" spans="1:4" ht="15.75" x14ac:dyDescent="0.25">
      <c r="A151" s="9"/>
      <c r="B151" s="8"/>
      <c r="C151" s="10"/>
      <c r="D151" s="11"/>
    </row>
    <row r="152" spans="1:4" ht="15.75" x14ac:dyDescent="0.25">
      <c r="A152" s="9"/>
      <c r="B152" s="8"/>
      <c r="C152" s="10"/>
      <c r="D152" s="11"/>
    </row>
    <row r="153" spans="1:4" ht="15.75" x14ac:dyDescent="0.25">
      <c r="A153" s="9"/>
      <c r="B153" s="8"/>
      <c r="C153" s="10"/>
      <c r="D153" s="11"/>
    </row>
    <row r="154" spans="1:4" ht="15.75" x14ac:dyDescent="0.25">
      <c r="A154" s="9"/>
      <c r="B154" s="8"/>
      <c r="C154" s="10"/>
      <c r="D154" s="11"/>
    </row>
    <row r="155" spans="1:4" ht="15.75" x14ac:dyDescent="0.25">
      <c r="A155" s="9"/>
      <c r="B155" s="8"/>
      <c r="C155" s="10"/>
      <c r="D155" s="11"/>
    </row>
    <row r="156" spans="1:4" ht="15.75" x14ac:dyDescent="0.25">
      <c r="A156" s="9"/>
      <c r="B156" s="8"/>
      <c r="C156" s="10"/>
      <c r="D156" s="11"/>
    </row>
    <row r="157" spans="1:4" ht="15.75" x14ac:dyDescent="0.25">
      <c r="A157" s="9"/>
      <c r="B157" s="8"/>
      <c r="C157" s="10"/>
      <c r="D157" s="11"/>
    </row>
    <row r="158" spans="1:4" ht="15.75" x14ac:dyDescent="0.25">
      <c r="A158" s="9"/>
      <c r="B158" s="8"/>
      <c r="C158" s="10"/>
      <c r="D158" s="11"/>
    </row>
    <row r="159" spans="1:4" ht="15.75" x14ac:dyDescent="0.25">
      <c r="A159" s="9"/>
      <c r="B159" s="8"/>
      <c r="C159" s="10"/>
      <c r="D159" s="11"/>
    </row>
    <row r="160" spans="1:4" ht="15.75" x14ac:dyDescent="0.25">
      <c r="A160" s="9"/>
      <c r="B160" s="8"/>
      <c r="C160" s="10"/>
      <c r="D160" s="11"/>
    </row>
    <row r="161" spans="1:4" ht="15.75" x14ac:dyDescent="0.25">
      <c r="A161" s="9"/>
      <c r="B161" s="8"/>
      <c r="C161" s="10"/>
      <c r="D161" s="11"/>
    </row>
    <row r="162" spans="1:4" ht="15.75" x14ac:dyDescent="0.25">
      <c r="A162" s="9"/>
      <c r="B162" s="8"/>
      <c r="C162" s="10"/>
      <c r="D162" s="11"/>
    </row>
    <row r="163" spans="1:4" ht="15.75" x14ac:dyDescent="0.25">
      <c r="A163" s="9"/>
      <c r="B163" s="8"/>
      <c r="C163" s="10"/>
      <c r="D163" s="11"/>
    </row>
    <row r="164" spans="1:4" ht="15.75" x14ac:dyDescent="0.25">
      <c r="A164" s="9"/>
      <c r="B164" s="8"/>
      <c r="C164" s="10"/>
      <c r="D164" s="11"/>
    </row>
    <row r="165" spans="1:4" ht="15.75" x14ac:dyDescent="0.25">
      <c r="A165" s="9"/>
      <c r="B165" s="8"/>
      <c r="C165" s="10"/>
      <c r="D165" s="11"/>
    </row>
    <row r="166" spans="1:4" ht="15.75" x14ac:dyDescent="0.25">
      <c r="A166" s="9"/>
      <c r="B166" s="8"/>
      <c r="C166" s="10"/>
      <c r="D166" s="11"/>
    </row>
    <row r="167" spans="1:4" ht="15.75" x14ac:dyDescent="0.25">
      <c r="A167" s="9"/>
      <c r="B167" s="8"/>
      <c r="C167" s="10"/>
      <c r="D167" s="11"/>
    </row>
    <row r="168" spans="1:4" ht="15.75" x14ac:dyDescent="0.25">
      <c r="A168" s="9"/>
      <c r="B168" s="8"/>
      <c r="C168" s="10"/>
      <c r="D168" s="11"/>
    </row>
    <row r="169" spans="1:4" ht="15.75" x14ac:dyDescent="0.25">
      <c r="A169" s="9"/>
      <c r="B169" s="8"/>
      <c r="C169" s="10"/>
      <c r="D169" s="11"/>
    </row>
    <row r="170" spans="1:4" ht="15.75" x14ac:dyDescent="0.25">
      <c r="A170" s="9"/>
      <c r="B170" s="8"/>
      <c r="C170" s="10"/>
      <c r="D170" s="11"/>
    </row>
    <row r="171" spans="1:4" ht="15.75" x14ac:dyDescent="0.25">
      <c r="A171" s="9"/>
      <c r="B171" s="8"/>
      <c r="C171" s="10"/>
      <c r="D171" s="11"/>
    </row>
    <row r="172" spans="1:4" ht="15.75" x14ac:dyDescent="0.25">
      <c r="A172" s="9"/>
      <c r="B172" s="8"/>
      <c r="C172" s="10"/>
      <c r="D172" s="11"/>
    </row>
    <row r="173" spans="1:4" ht="15.75" x14ac:dyDescent="0.25">
      <c r="A173" s="9"/>
      <c r="B173" s="8"/>
      <c r="C173" s="10"/>
      <c r="D173" s="11"/>
    </row>
    <row r="174" spans="1:4" ht="15.75" x14ac:dyDescent="0.25">
      <c r="A174" s="9"/>
      <c r="B174" s="8"/>
      <c r="C174" s="10"/>
      <c r="D174" s="11"/>
    </row>
    <row r="175" spans="1:4" ht="15.75" x14ac:dyDescent="0.25">
      <c r="A175" s="9"/>
      <c r="B175" s="8"/>
      <c r="C175" s="10"/>
      <c r="D175" s="11"/>
    </row>
    <row r="176" spans="1:4" ht="15.75" x14ac:dyDescent="0.25">
      <c r="A176" s="9"/>
      <c r="B176" s="8"/>
      <c r="C176" s="10"/>
      <c r="D176" s="11"/>
    </row>
    <row r="177" spans="1:4" ht="15.75" x14ac:dyDescent="0.25">
      <c r="A177" s="9"/>
      <c r="B177" s="8"/>
      <c r="C177" s="10"/>
      <c r="D177" s="11"/>
    </row>
    <row r="178" spans="1:4" ht="15.75" x14ac:dyDescent="0.25">
      <c r="A178" s="9"/>
      <c r="B178" s="8"/>
      <c r="C178" s="10"/>
      <c r="D178" s="11"/>
    </row>
    <row r="179" spans="1:4" ht="15.75" x14ac:dyDescent="0.25">
      <c r="A179" s="9"/>
      <c r="B179" s="8"/>
      <c r="C179" s="10"/>
      <c r="D179" s="11"/>
    </row>
    <row r="180" spans="1:4" ht="15.75" x14ac:dyDescent="0.25">
      <c r="A180" s="9"/>
      <c r="B180" s="8"/>
      <c r="C180" s="10"/>
      <c r="D180" s="11"/>
    </row>
    <row r="181" spans="1:4" ht="15.75" x14ac:dyDescent="0.25">
      <c r="A181" s="9"/>
      <c r="B181" s="8"/>
      <c r="C181" s="10"/>
      <c r="D181" s="11"/>
    </row>
    <row r="182" spans="1:4" ht="15.75" x14ac:dyDescent="0.25">
      <c r="A182" s="9"/>
      <c r="B182" s="8"/>
      <c r="C182" s="10"/>
      <c r="D182" s="11"/>
    </row>
    <row r="183" spans="1:4" ht="15.75" x14ac:dyDescent="0.25">
      <c r="A183" s="9"/>
      <c r="B183" s="8"/>
      <c r="C183" s="10"/>
      <c r="D183" s="11"/>
    </row>
    <row r="184" spans="1:4" ht="15.75" x14ac:dyDescent="0.25">
      <c r="A184" s="9"/>
      <c r="B184" s="8"/>
      <c r="C184" s="10"/>
      <c r="D184" s="11"/>
    </row>
    <row r="185" spans="1:4" ht="15.75" x14ac:dyDescent="0.25">
      <c r="A185" s="9"/>
      <c r="B185" s="8"/>
      <c r="C185" s="10"/>
      <c r="D185" s="11"/>
    </row>
    <row r="186" spans="1:4" ht="15.75" x14ac:dyDescent="0.25">
      <c r="A186" s="9"/>
      <c r="B186" s="8"/>
      <c r="C186" s="10"/>
      <c r="D186" s="11"/>
    </row>
    <row r="187" spans="1:4" ht="15.75" x14ac:dyDescent="0.25">
      <c r="A187" s="9"/>
      <c r="B187" s="8"/>
      <c r="C187" s="10"/>
      <c r="D187" s="11"/>
    </row>
    <row r="188" spans="1:4" ht="15.75" x14ac:dyDescent="0.25">
      <c r="A188" s="9"/>
      <c r="B188" s="8"/>
      <c r="C188" s="10"/>
      <c r="D188" s="11"/>
    </row>
    <row r="189" spans="1:4" ht="15.75" x14ac:dyDescent="0.25">
      <c r="A189" s="9"/>
      <c r="B189" s="8"/>
      <c r="C189" s="10"/>
      <c r="D189" s="11"/>
    </row>
    <row r="190" spans="1:4" ht="15.75" x14ac:dyDescent="0.25">
      <c r="A190" s="9"/>
      <c r="B190" s="8"/>
      <c r="C190" s="10"/>
      <c r="D190" s="11"/>
    </row>
    <row r="191" spans="1:4" ht="15.75" x14ac:dyDescent="0.25">
      <c r="A191" s="9"/>
      <c r="B191" s="8"/>
      <c r="C191" s="10"/>
      <c r="D191" s="11"/>
    </row>
    <row r="192" spans="1:4" ht="15.75" x14ac:dyDescent="0.25">
      <c r="A192" s="9"/>
      <c r="B192" s="8"/>
      <c r="C192" s="10"/>
      <c r="D192" s="11"/>
    </row>
    <row r="193" spans="1:4" ht="15.75" x14ac:dyDescent="0.25">
      <c r="A193" s="9"/>
      <c r="B193" s="8"/>
      <c r="C193" s="10"/>
      <c r="D193" s="11"/>
    </row>
    <row r="194" spans="1:4" ht="15.75" x14ac:dyDescent="0.25">
      <c r="A194" s="9"/>
      <c r="B194" s="8"/>
      <c r="C194" s="10"/>
      <c r="D194" s="11"/>
    </row>
    <row r="195" spans="1:4" ht="15.75" x14ac:dyDescent="0.25">
      <c r="A195" s="9"/>
      <c r="B195" s="8"/>
      <c r="C195" s="10"/>
      <c r="D195" s="11"/>
    </row>
    <row r="196" spans="1:4" ht="15.75" x14ac:dyDescent="0.25">
      <c r="A196" s="9"/>
      <c r="B196" s="8"/>
      <c r="C196" s="10"/>
      <c r="D196" s="11"/>
    </row>
    <row r="197" spans="1:4" ht="15.75" x14ac:dyDescent="0.25">
      <c r="A197" s="9"/>
      <c r="B197" s="8"/>
      <c r="C197" s="10"/>
      <c r="D197" s="11"/>
    </row>
    <row r="198" spans="1:4" ht="15.75" x14ac:dyDescent="0.25">
      <c r="A198" s="9"/>
      <c r="B198" s="8"/>
      <c r="C198" s="10"/>
      <c r="D198" s="11"/>
    </row>
    <row r="199" spans="1:4" ht="15.75" x14ac:dyDescent="0.25">
      <c r="A199" s="9"/>
      <c r="B199" s="8"/>
      <c r="C199" s="10"/>
      <c r="D199" s="11"/>
    </row>
    <row r="200" spans="1:4" ht="15.75" x14ac:dyDescent="0.25">
      <c r="A200" s="9"/>
      <c r="B200" s="8"/>
      <c r="C200" s="10"/>
      <c r="D200" s="11"/>
    </row>
    <row r="201" spans="1:4" ht="15.75" x14ac:dyDescent="0.25">
      <c r="A201" s="9"/>
      <c r="B201" s="8"/>
      <c r="C201" s="10"/>
      <c r="D201" s="11"/>
    </row>
    <row r="202" spans="1:4" ht="15.75" x14ac:dyDescent="0.25">
      <c r="A202" s="9"/>
      <c r="B202" s="8"/>
      <c r="C202" s="10"/>
      <c r="D202" s="11"/>
    </row>
    <row r="203" spans="1:4" ht="15.75" x14ac:dyDescent="0.25">
      <c r="A203" s="9"/>
      <c r="B203" s="8"/>
      <c r="C203" s="10"/>
      <c r="D203" s="11"/>
    </row>
    <row r="204" spans="1:4" ht="15.75" x14ac:dyDescent="0.25">
      <c r="A204" s="9"/>
      <c r="B204" s="8"/>
      <c r="C204" s="10"/>
      <c r="D204" s="11"/>
    </row>
    <row r="205" spans="1:4" ht="15.75" x14ac:dyDescent="0.25">
      <c r="A205" s="9"/>
      <c r="B205" s="8"/>
      <c r="C205" s="10"/>
      <c r="D205" s="11"/>
    </row>
    <row r="206" spans="1:4" ht="15.75" x14ac:dyDescent="0.25">
      <c r="A206" s="9"/>
      <c r="B206" s="8"/>
      <c r="C206" s="10"/>
      <c r="D206" s="11"/>
    </row>
    <row r="207" spans="1:4" ht="15.75" x14ac:dyDescent="0.25">
      <c r="A207" s="9"/>
      <c r="B207" s="8"/>
      <c r="C207" s="10"/>
      <c r="D207" s="11"/>
    </row>
    <row r="208" spans="1:4" ht="15.75" x14ac:dyDescent="0.25">
      <c r="A208" s="9"/>
      <c r="B208" s="8"/>
      <c r="C208" s="10"/>
      <c r="D208" s="11"/>
    </row>
    <row r="209" spans="1:4" ht="15.75" x14ac:dyDescent="0.25">
      <c r="A209" s="9"/>
      <c r="B209" s="8"/>
      <c r="C209" s="10"/>
      <c r="D209" s="11"/>
    </row>
    <row r="210" spans="1:4" ht="15.75" x14ac:dyDescent="0.25">
      <c r="A210" s="9"/>
      <c r="B210" s="8"/>
      <c r="C210" s="10"/>
      <c r="D210" s="11"/>
    </row>
    <row r="211" spans="1:4" ht="15.75" x14ac:dyDescent="0.25">
      <c r="A211" s="9"/>
      <c r="B211" s="8"/>
      <c r="C211" s="10"/>
      <c r="D211" s="11"/>
    </row>
    <row r="212" spans="1:4" ht="15.75" x14ac:dyDescent="0.25">
      <c r="A212" s="9"/>
      <c r="B212" s="8"/>
      <c r="C212" s="10"/>
      <c r="D212" s="11"/>
    </row>
    <row r="213" spans="1:4" ht="15.75" x14ac:dyDescent="0.25">
      <c r="A213" s="9"/>
      <c r="B213" s="8"/>
      <c r="C213" s="10"/>
      <c r="D213" s="11"/>
    </row>
    <row r="214" spans="1:4" ht="15.75" x14ac:dyDescent="0.25">
      <c r="A214" s="9"/>
      <c r="B214" s="8"/>
      <c r="C214" s="10"/>
      <c r="D214" s="11"/>
    </row>
    <row r="481" spans="1:14" s="4" customFormat="1" ht="18.75" x14ac:dyDescent="0.3">
      <c r="A481" s="1"/>
      <c r="B481" s="2"/>
      <c r="C481" s="67"/>
      <c r="E481" s="2"/>
      <c r="F481" s="2"/>
      <c r="G481" s="2"/>
      <c r="H481" s="2"/>
      <c r="I481" s="2"/>
      <c r="J481" s="2"/>
      <c r="K481" s="2"/>
      <c r="L481" s="2"/>
      <c r="M481" s="2"/>
      <c r="N481" s="2"/>
    </row>
    <row r="482" spans="1:14" s="4" customFormat="1" ht="18.75" x14ac:dyDescent="0.3">
      <c r="A482" s="1"/>
      <c r="B482" s="2"/>
      <c r="C482" s="67"/>
      <c r="E482" s="2"/>
      <c r="F482" s="2"/>
      <c r="G482" s="2"/>
      <c r="H482" s="2"/>
      <c r="I482" s="2"/>
      <c r="J482" s="2"/>
      <c r="K482" s="2"/>
      <c r="L482" s="2"/>
      <c r="M482" s="2"/>
      <c r="N482" s="2"/>
    </row>
    <row r="485" spans="1:14" s="4" customFormat="1" x14ac:dyDescent="0.2">
      <c r="A485" s="1"/>
      <c r="B485" s="2"/>
      <c r="C485" s="68"/>
      <c r="E485" s="2"/>
      <c r="F485" s="2"/>
      <c r="G485" s="2"/>
      <c r="H485" s="2"/>
      <c r="I485" s="2"/>
      <c r="J485" s="2"/>
      <c r="K485" s="2"/>
      <c r="L485" s="2"/>
      <c r="M485" s="2"/>
      <c r="N485" s="2"/>
    </row>
  </sheetData>
  <pageMargins left="0.15748031496062992" right="0.15748031496062992" top="0.15748031496062992" bottom="0.23622047244094491" header="0.15748031496062992" footer="0.19685039370078741"/>
  <pageSetup paperSize="9" scale="75" fitToHeight="2" orientation="portrait" r:id="rId1"/>
  <rowBreaks count="2" manualBreakCount="2">
    <brk id="36" max="3" man="1"/>
    <brk id="77" max="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7242FDCCD096F445B9082DFC28622123" ma:contentTypeVersion="1" ma:contentTypeDescription="Создание документа." ma:contentTypeScope="" ma:versionID="102b1bbb90f78798e4718c00e1b973f9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e7823aa727540d6cf926e79e269075bc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Дата начала расписания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Дата окончания расписания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7C9726FF-635C-4E81-8F14-717ABCEAF564}"/>
</file>

<file path=customXml/itemProps2.xml><?xml version="1.0" encoding="utf-8"?>
<ds:datastoreItem xmlns:ds="http://schemas.openxmlformats.org/officeDocument/2006/customXml" ds:itemID="{2245CE2E-080D-4745-BDE9-CE3A87E23E91}"/>
</file>

<file path=customXml/itemProps3.xml><?xml version="1.0" encoding="utf-8"?>
<ds:datastoreItem xmlns:ds="http://schemas.openxmlformats.org/officeDocument/2006/customXml" ds:itemID="{BFA14529-D497-454F-B72E-0BBD0690F13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на 01.04.2023</vt:lpstr>
      <vt:lpstr>'на 01.04.2023'!Область_печати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Скок Юлия Георгиевна</dc:creator>
  <cp:lastModifiedBy>Богданов Филипп Владимирович</cp:lastModifiedBy>
  <dcterms:created xsi:type="dcterms:W3CDTF">2023-04-11T08:31:54Z</dcterms:created>
  <dcterms:modified xsi:type="dcterms:W3CDTF">2023-04-14T02:38:04Z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0x0101007242FDCCD096F445B9082DFC28622123</vt:lpwstr>
  </property>
</Properties>
</file>