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565"/>
  </bookViews>
  <sheets>
    <sheet name="на 01.03.2023" sheetId="1" r:id="rId1"/>
  </sheets>
  <externalReferences>
    <externalReference r:id="rId2"/>
  </externalReferences>
  <definedNames>
    <definedName name="Z_3A62FDFE_B33F_4285_AF26_B946B57D89E5_.wvu.Rows" localSheetId="0" hidden="1">'на 01.03.2023'!#REF!,'на 01.03.2023'!$36:$36,'на 01.03.2023'!#REF!,'на 01.03.2023'!$89:$92,'на 01.03.2023'!$105:$105,'на 01.03.2023'!#REF!,'на 01.03.2023'!#REF!</definedName>
    <definedName name="Z_5F4BDBB1_E645_4516_8FC8_7D1E2AFE448F_.wvu.Rows" localSheetId="0" hidden="1">'на 01.03.2023'!#REF!,'на 01.03.2023'!$36:$36,'на 01.03.2023'!#REF!,'на 01.03.2023'!#REF!,'на 01.03.2023'!$89:$92,'на 01.03.2023'!$105:$105,'на 01.03.2023'!#REF!</definedName>
    <definedName name="Z_791A6B44_A126_477F_8F66_87C81269CCAF_.wvu.Rows" localSheetId="0" hidden="1">'на 01.03.2023'!#REF!,'на 01.03.2023'!$103:$104,'на 01.03.2023'!#REF!</definedName>
    <definedName name="Z_941B9BCB_D95B_4828_B060_DECC595C9511_.wvu.Rows" localSheetId="0" hidden="1">'на 01.03.2023'!#REF!,'на 01.03.2023'!$31:$31,'на 01.03.2023'!$36:$36,'на 01.03.2023'!$43:$43,'на 01.03.2023'!#REF!,'на 01.03.2023'!#REF!,'на 01.03.2023'!#REF!,'на 01.03.2023'!$89:$92,'на 01.03.2023'!$102:$105,'на 01.03.2023'!#REF!</definedName>
    <definedName name="Z_AD8B40E3_4B89_443C_9ACF_B6D22B3A77E7_.wvu.Rows" localSheetId="0" hidden="1">'на 01.03.2023'!#REF!,'на 01.03.2023'!$31:$31,'на 01.03.2023'!$36:$36,'на 01.03.2023'!$43:$43,'на 01.03.2023'!#REF!,'на 01.03.2023'!#REF!,'на 01.03.2023'!#REF!,'на 01.03.2023'!$89:$92,'на 01.03.2023'!$102:$105,'на 01.03.2023'!#REF!</definedName>
    <definedName name="Z_AFEF4DE1_67D6_48C6_A8C8_B9E9198BBD0E_.wvu.PrintArea" localSheetId="0" hidden="1">'на 01.03.2023'!$A$1:$D$110</definedName>
    <definedName name="Z_AFEF4DE1_67D6_48C6_A8C8_B9E9198BBD0E_.wvu.Rows" localSheetId="0" hidden="1">'на 01.03.2023'!#REF!,'на 01.03.2023'!$36:$36,'на 01.03.2023'!#REF!,'на 01.03.2023'!#REF!,'на 01.03.2023'!#REF!,'на 01.03.2023'!#REF!,'на 01.03.2023'!#REF!,'на 01.03.2023'!#REF!,'на 01.03.2023'!$89:$92,'на 01.03.2023'!$103:$104,'на 01.03.2023'!#REF!,'на 01.03.2023'!#REF!,'на 01.03.2023'!#REF!</definedName>
    <definedName name="Z_D2DF83CF_573E_4A86_A4BE_5A992E023C65_.wvu.Rows" localSheetId="0" hidden="1">'на 01.03.2023'!#REF!,'на 01.03.2023'!$103:$104,'на 01.03.2023'!#REF!</definedName>
    <definedName name="Z_E2CE03E0_A708_4616_8DFD_0910D1C70A9E_.wvu.Rows" localSheetId="0" hidden="1">'на 01.03.2023'!#REF!,'на 01.03.2023'!$103:$104,'на 01.03.2023'!#REF!</definedName>
    <definedName name="Z_E6F394BB_DB4B_47AB_A066_DC195B03AE3E_.wvu.Rows" localSheetId="0" hidden="1">'на 01.03.2023'!#REF!,'на 01.03.2023'!$36:$36,'на 01.03.2023'!#REF!,'на 01.03.2023'!#REF!,'на 01.03.2023'!#REF!,'на 01.03.2023'!#REF!,'на 01.03.2023'!$89:$92,'на 01.03.2023'!$101:$101,'на 01.03.2023'!#REF!,'на 01.03.2023'!#REF!,'на 01.03.2023'!#REF!</definedName>
    <definedName name="Z_E8991B2E_0E9F_48F3_A4D6_3B340ABE8C8E_.wvu.Rows" localSheetId="0" hidden="1">'на 01.03.2023'!$36:$36,'на 01.03.2023'!#REF!</definedName>
    <definedName name="Z_F385514D_10E2_4F02_BC23_DB9B134ACC31_.wvu.PrintArea" localSheetId="0" hidden="1">'на 01.03.2023'!$A$1:$D$110</definedName>
    <definedName name="Z_F385514D_10E2_4F02_BC23_DB9B134ACC31_.wvu.Rows" localSheetId="0" hidden="1">'на 01.03.2023'!$45:$45,'на 01.03.2023'!$91:$91,'на 01.03.2023'!$103:$104,'на 01.03.2023'!#REF!</definedName>
    <definedName name="Z_F59D258D_974D_4B2B_B7CC_86B99245EC3C_.wvu.PrintArea" localSheetId="0" hidden="1">'на 01.03.2023'!$A$1:$D$110</definedName>
    <definedName name="Z_F59D258D_974D_4B2B_B7CC_86B99245EC3C_.wvu.Rows" localSheetId="0" hidden="1">'на 01.03.2023'!#REF!,'на 01.03.2023'!$31:$31,'на 01.03.2023'!$36:$36,'на 01.03.2023'!$43:$43,'на 01.03.2023'!#REF!,'на 01.03.2023'!#REF!,'на 01.03.2023'!#REF!,'на 01.03.2023'!$89:$92,'на 01.03.2023'!$105:$105,'на 01.03.2023'!#REF!,'на 01.03.2023'!#REF!</definedName>
    <definedName name="Z_F8542D9D_A523_4F6F_8CFE_9BA4BA3D5B88_.wvu.Rows" localSheetId="0" hidden="1">'на 01.03.2023'!$36:$36,'на 01.03.2023'!$89:$92,'на 01.03.2023'!$103:$105,'на 01.03.2023'!#REF!</definedName>
    <definedName name="Z_FAFBB87E_73E9_461E_A4E8_A0EB3259EED0_.wvu.PrintArea" localSheetId="0" hidden="1">'на 01.03.2023'!$A$1:$D$110</definedName>
    <definedName name="Z_FAFBB87E_73E9_461E_A4E8_A0EB3259EED0_.wvu.Rows" localSheetId="0" hidden="1">'на 01.03.2023'!#REF!,'на 01.03.2023'!$36:$36,'на 01.03.2023'!$89:$92,'на 01.03.2023'!$103:$105,'на 01.03.2023'!#REF!</definedName>
    <definedName name="_xlnm.Print_Area" localSheetId="0">'на 01.03.2023'!$A$1:$D$110</definedName>
  </definedNames>
  <calcPr calcId="145621"/>
</workbook>
</file>

<file path=xl/calcChain.xml><?xml version="1.0" encoding="utf-8"?>
<calcChain xmlns="http://schemas.openxmlformats.org/spreadsheetml/2006/main">
  <c r="C109" i="1" l="1"/>
  <c r="B109" i="1"/>
  <c r="C108" i="1"/>
  <c r="B108" i="1"/>
  <c r="C107" i="1"/>
  <c r="B107" i="1"/>
  <c r="C105" i="1"/>
  <c r="C106" i="1" s="1"/>
  <c r="B105" i="1"/>
  <c r="C104" i="1"/>
  <c r="C103" i="1" s="1"/>
  <c r="C102" i="1" s="1"/>
  <c r="B104" i="1"/>
  <c r="B103" i="1" s="1"/>
  <c r="B102" i="1"/>
  <c r="C100" i="1"/>
  <c r="B100" i="1"/>
  <c r="C99" i="1"/>
  <c r="B99" i="1"/>
  <c r="B98" i="1" s="1"/>
  <c r="C98" i="1"/>
  <c r="C96" i="1"/>
  <c r="B96" i="1"/>
  <c r="C95" i="1"/>
  <c r="B95" i="1"/>
  <c r="C94" i="1"/>
  <c r="B94" i="1"/>
  <c r="C92" i="1"/>
  <c r="B92" i="1"/>
  <c r="C91" i="1"/>
  <c r="C90" i="1" s="1"/>
  <c r="B91" i="1"/>
  <c r="B90" i="1" s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5" i="1"/>
  <c r="B35" i="1"/>
  <c r="B88" i="1" s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5" i="1"/>
  <c r="D39" i="1"/>
  <c r="D40" i="1"/>
  <c r="D41" i="1"/>
  <c r="D42" i="1"/>
  <c r="D44" i="1"/>
  <c r="D45" i="1"/>
  <c r="D48" i="1"/>
  <c r="D49" i="1"/>
  <c r="D50" i="1"/>
  <c r="D51" i="1"/>
  <c r="D55" i="1"/>
  <c r="D56" i="1"/>
  <c r="D57" i="1"/>
  <c r="D58" i="1"/>
  <c r="D59" i="1"/>
  <c r="D60" i="1"/>
  <c r="D61" i="1"/>
  <c r="D64" i="1"/>
  <c r="D65" i="1"/>
  <c r="D67" i="1"/>
  <c r="D68" i="1"/>
  <c r="D70" i="1"/>
  <c r="D71" i="1"/>
  <c r="D72" i="1"/>
  <c r="D73" i="1"/>
  <c r="D76" i="1"/>
  <c r="D77" i="1"/>
  <c r="D78" i="1"/>
  <c r="D79" i="1"/>
  <c r="D81" i="1"/>
  <c r="D82" i="1"/>
  <c r="D83" i="1"/>
  <c r="D84" i="1"/>
  <c r="D85" i="1"/>
  <c r="D80" i="1"/>
  <c r="D21" i="1"/>
  <c r="D66" i="1"/>
  <c r="B110" i="1"/>
  <c r="D28" i="1"/>
  <c r="D30" i="1"/>
  <c r="D52" i="1"/>
  <c r="D53" i="1"/>
  <c r="D54" i="1"/>
  <c r="D63" i="1"/>
  <c r="D69" i="1"/>
  <c r="D74" i="1"/>
  <c r="D75" i="1"/>
  <c r="C110" i="1"/>
  <c r="D86" i="1"/>
  <c r="C88" i="1"/>
</calcChain>
</file>

<file path=xl/sharedStrings.xml><?xml version="1.0" encoding="utf-8"?>
<sst xmlns="http://schemas.openxmlformats.org/spreadsheetml/2006/main" count="110" uniqueCount="106">
  <si>
    <t xml:space="preserve">                           Сведения об исполнении бюджета г. Красноярска на 01.03.2023 г.</t>
  </si>
  <si>
    <t>тыс. руб.</t>
  </si>
  <si>
    <t>Наименование показателей</t>
  </si>
  <si>
    <t>Бюджет города на 2023 год с учетом изменений</t>
  </si>
  <si>
    <t>Исполнено на 01.03.2023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</si>
  <si>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</si>
  <si>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</si>
  <si>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</si>
  <si>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</si>
  <si>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</si>
  <si>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</si>
  <si>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</si>
  <si>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</si>
  <si>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</si>
  <si>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</si>
  <si>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</si>
  <si>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</si>
  <si>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</si>
  <si>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</si>
  <si>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</si>
  <si>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</si>
  <si>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</si>
  <si>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</si>
  <si>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</si>
  <si>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</si>
  <si>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</si>
  <si>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</si>
  <si>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</si>
  <si>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</si>
  <si>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</si>
  <si>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</si>
  <si>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</si>
  <si>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</si>
  <si>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</si>
  <si>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</t>
  </si>
  <si>
    <t>Доходы бюджетов городских округов от возврата организациями остатков субсидий прошлых лет</t>
  </si>
  <si>
    <t xml:space="preserve"> - 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</si>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</sst>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3/&#1085;&#1072;%200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2.23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29091683.467569999</v>
          </cell>
          <cell r="F7">
            <v>530343.64679000003</v>
          </cell>
        </row>
        <row r="8">
          <cell r="E8">
            <v>18595977.060000002</v>
          </cell>
          <cell r="F8">
            <v>173846.80443000002</v>
          </cell>
        </row>
        <row r="9">
          <cell r="E9">
            <v>4429055.75</v>
          </cell>
          <cell r="F9">
            <v>-76397.730790000001</v>
          </cell>
        </row>
        <row r="16">
          <cell r="E16">
            <v>14166921.310000002</v>
          </cell>
          <cell r="F16">
            <v>250244.53522000002</v>
          </cell>
        </row>
        <row r="39">
          <cell r="E39">
            <v>5928936.3500000006</v>
          </cell>
          <cell r="F39">
            <v>-70505.475059999997</v>
          </cell>
        </row>
        <row r="40">
          <cell r="E40">
            <v>5447610.3900000006</v>
          </cell>
          <cell r="F40">
            <v>-35631.558419999994</v>
          </cell>
        </row>
        <row r="48">
          <cell r="E48">
            <v>1883.82</v>
          </cell>
          <cell r="F48">
            <v>-15304.211240000001</v>
          </cell>
        </row>
        <row r="51">
          <cell r="E51">
            <v>3139.19</v>
          </cell>
          <cell r="F51">
            <v>10.780099999999999</v>
          </cell>
        </row>
        <row r="55">
          <cell r="E55">
            <v>1235957.73</v>
          </cell>
          <cell r="F55">
            <v>-826.19965999999931</v>
          </cell>
        </row>
        <row r="57">
          <cell r="E57">
            <v>421756.38</v>
          </cell>
          <cell r="F57">
            <v>6174.2059200000003</v>
          </cell>
        </row>
        <row r="58">
          <cell r="E58">
            <v>814201.35</v>
          </cell>
          <cell r="F58">
            <v>-7000.4055799999996</v>
          </cell>
        </row>
        <row r="67">
          <cell r="E67">
            <v>284436.09000000003</v>
          </cell>
          <cell r="F67">
            <v>32729.039390000002</v>
          </cell>
        </row>
        <row r="75">
          <cell r="E75">
            <v>4.3</v>
          </cell>
          <cell r="F75">
            <v>-51.89752</v>
          </cell>
        </row>
        <row r="92">
          <cell r="E92">
            <v>1197022.8400000001</v>
          </cell>
          <cell r="F92">
            <v>132957.76626</v>
          </cell>
        </row>
        <row r="130">
          <cell r="E130">
            <v>71121.290000000008</v>
          </cell>
          <cell r="F130">
            <v>1790.5273000000002</v>
          </cell>
        </row>
        <row r="140">
          <cell r="E140">
            <v>20204.740000000002</v>
          </cell>
          <cell r="F140">
            <v>4207.9289600000002</v>
          </cell>
        </row>
        <row r="154">
          <cell r="E154">
            <v>287382.83</v>
          </cell>
          <cell r="F154">
            <v>45787.609940000002</v>
          </cell>
        </row>
        <row r="179">
          <cell r="E179">
            <v>93.53</v>
          </cell>
          <cell r="F179">
            <v>13.5</v>
          </cell>
        </row>
        <row r="184">
          <cell r="E184">
            <v>122967.04000000001</v>
          </cell>
          <cell r="F184">
            <v>28655.319529999997</v>
          </cell>
        </row>
        <row r="303">
          <cell r="E303">
            <v>44547.467570000001</v>
          </cell>
          <cell r="F303">
            <v>16072.956059999999</v>
          </cell>
        </row>
        <row r="311">
          <cell r="E311">
            <v>24324606.664310001</v>
          </cell>
          <cell r="F311">
            <v>1964708.5989600001</v>
          </cell>
        </row>
        <row r="312">
          <cell r="E312">
            <v>24324606.664310001</v>
          </cell>
          <cell r="F312">
            <v>2358194.4366000001</v>
          </cell>
        </row>
        <row r="317">
          <cell r="E317">
            <v>6329029.8949600002</v>
          </cell>
          <cell r="F317">
            <v>310114.92296</v>
          </cell>
        </row>
        <row r="396">
          <cell r="E396">
            <v>15681928.780000001</v>
          </cell>
          <cell r="F396">
            <v>1958272.0446400002</v>
          </cell>
        </row>
        <row r="448">
          <cell r="E448">
            <v>2313647.9893499999</v>
          </cell>
          <cell r="F448">
            <v>89807.468999999997</v>
          </cell>
        </row>
        <row r="475">
          <cell r="E475">
            <v>0</v>
          </cell>
          <cell r="F475">
            <v>34190.68621</v>
          </cell>
        </row>
        <row r="481">
          <cell r="E481">
            <v>0</v>
          </cell>
          <cell r="F481">
            <v>-427676.52384999994</v>
          </cell>
        </row>
        <row r="512">
          <cell r="E512">
            <v>53416290.13188</v>
          </cell>
          <cell r="F512">
            <v>2495052.2457500002</v>
          </cell>
        </row>
        <row r="515">
          <cell r="E515">
            <v>3692833.4530099994</v>
          </cell>
          <cell r="F515">
            <v>339170.06991999998</v>
          </cell>
        </row>
        <row r="557">
          <cell r="E557">
            <v>6350</v>
          </cell>
          <cell r="F557">
            <v>740.89942000000008</v>
          </cell>
        </row>
        <row r="561">
          <cell r="E561">
            <v>117900</v>
          </cell>
          <cell r="F561">
            <v>11401.253319999998</v>
          </cell>
        </row>
        <row r="572">
          <cell r="E572">
            <v>1330724.37347</v>
          </cell>
          <cell r="F572">
            <v>154582.15338</v>
          </cell>
        </row>
        <row r="585">
          <cell r="E585">
            <v>25.4</v>
          </cell>
          <cell r="F585">
            <v>0</v>
          </cell>
        </row>
        <row r="588">
          <cell r="E588">
            <v>305124</v>
          </cell>
          <cell r="F588">
            <v>28772.994699999999</v>
          </cell>
        </row>
        <row r="599">
          <cell r="E599">
            <v>0</v>
          </cell>
          <cell r="F599">
            <v>0</v>
          </cell>
        </row>
        <row r="607">
          <cell r="E607">
            <v>109209.52707</v>
          </cell>
          <cell r="F607">
            <v>0</v>
          </cell>
        </row>
        <row r="609">
          <cell r="E609">
            <v>2443.15</v>
          </cell>
          <cell r="F609">
            <v>0</v>
          </cell>
        </row>
        <row r="612">
          <cell r="E612">
            <v>1821057.0024700004</v>
          </cell>
          <cell r="F612">
            <v>143672.7691</v>
          </cell>
        </row>
        <row r="642">
          <cell r="E642">
            <v>157112.30000000002</v>
          </cell>
          <cell r="F642">
            <v>21284.473419999998</v>
          </cell>
        </row>
        <row r="659">
          <cell r="E659">
            <v>23539.8</v>
          </cell>
          <cell r="F659">
            <v>342.75466</v>
          </cell>
        </row>
        <row r="668">
          <cell r="E668">
            <v>133572.5</v>
          </cell>
          <cell r="F668">
            <v>20941.71876</v>
          </cell>
        </row>
        <row r="677">
          <cell r="E677">
            <v>9092943.4062900003</v>
          </cell>
          <cell r="F677">
            <v>613654.69494999992</v>
          </cell>
        </row>
        <row r="742">
          <cell r="E742">
            <v>2416136.8794999998</v>
          </cell>
          <cell r="F742">
            <v>187026.28969000001</v>
          </cell>
        </row>
        <row r="756">
          <cell r="E756">
            <v>6441028.5133400001</v>
          </cell>
          <cell r="F756">
            <v>410831.52519000001</v>
          </cell>
        </row>
        <row r="768">
          <cell r="E768">
            <v>235778.01345</v>
          </cell>
          <cell r="F768">
            <v>15796.880070000001</v>
          </cell>
        </row>
        <row r="792">
          <cell r="E792">
            <v>4420649.8318300005</v>
          </cell>
          <cell r="F792">
            <v>187344.08186999999</v>
          </cell>
        </row>
        <row r="841">
          <cell r="E841">
            <v>744063.83955999999</v>
          </cell>
          <cell r="F841">
            <v>41796.80171</v>
          </cell>
        </row>
        <row r="855">
          <cell r="E855">
            <v>1432372.02107</v>
          </cell>
          <cell r="F855">
            <v>1273.72496</v>
          </cell>
        </row>
        <row r="863">
          <cell r="E863">
            <v>1640313.6712</v>
          </cell>
          <cell r="F863">
            <v>77582.327990000005</v>
          </cell>
        </row>
        <row r="879">
          <cell r="E879">
            <v>603900.30000000005</v>
          </cell>
          <cell r="F879">
            <v>66691.227209999983</v>
          </cell>
        </row>
        <row r="903">
          <cell r="E903">
            <v>5558.0099999999993</v>
          </cell>
          <cell r="F903">
            <v>0</v>
          </cell>
        </row>
        <row r="914">
          <cell r="E914">
            <v>5558.0099999999993</v>
          </cell>
          <cell r="F914">
            <v>0</v>
          </cell>
        </row>
        <row r="921">
          <cell r="E921">
            <v>27127469.778340001</v>
          </cell>
          <cell r="F921">
            <v>2638023.2506900001</v>
          </cell>
        </row>
        <row r="968">
          <cell r="E968">
            <v>10123504.57216</v>
          </cell>
          <cell r="F968">
            <v>1085529.8161800001</v>
          </cell>
        </row>
        <row r="982">
          <cell r="E982">
            <v>13255776.614980001</v>
          </cell>
          <cell r="F982">
            <v>1181214.71343</v>
          </cell>
        </row>
        <row r="995">
          <cell r="E995">
            <v>1885696.8100000003</v>
          </cell>
          <cell r="F995">
            <v>215783.01851000002</v>
          </cell>
        </row>
        <row r="1011">
          <cell r="E1011">
            <v>408311.12119999999</v>
          </cell>
          <cell r="F1011">
            <v>38238.033369999997</v>
          </cell>
        </row>
        <row r="1034">
          <cell r="E1034">
            <v>1454180.6600000001</v>
          </cell>
          <cell r="F1034">
            <v>117257.66919999999</v>
          </cell>
        </row>
        <row r="1056">
          <cell r="E1056">
            <v>1636657.4000000001</v>
          </cell>
          <cell r="F1056">
            <v>223059.69372000004</v>
          </cell>
        </row>
        <row r="1097">
          <cell r="E1097">
            <v>1476214.2300000002</v>
          </cell>
          <cell r="F1097">
            <v>205194.22413000002</v>
          </cell>
        </row>
        <row r="1106">
          <cell r="E1106">
            <v>33390.080000000002</v>
          </cell>
          <cell r="F1106">
            <v>4855.4055399999997</v>
          </cell>
        </row>
        <row r="1110">
          <cell r="E1110">
            <v>127053.09</v>
          </cell>
          <cell r="F1110">
            <v>13010.064050000001</v>
          </cell>
        </row>
        <row r="1246">
          <cell r="E1246">
            <v>2710435.56874</v>
          </cell>
          <cell r="F1246">
            <v>266343.10658000002</v>
          </cell>
        </row>
        <row r="1294">
          <cell r="E1294">
            <v>59250</v>
          </cell>
          <cell r="F1294">
            <v>4684.00317</v>
          </cell>
        </row>
        <row r="1303">
          <cell r="E1303">
            <v>1657743.0687399998</v>
          </cell>
          <cell r="F1303">
            <v>251549.2599</v>
          </cell>
        </row>
        <row r="1318">
          <cell r="E1318">
            <v>908461.4</v>
          </cell>
          <cell r="F1318">
            <v>742.38752999999997</v>
          </cell>
        </row>
        <row r="1326">
          <cell r="E1326">
            <v>84981.099999999991</v>
          </cell>
          <cell r="F1326">
            <v>9367.4559799999988</v>
          </cell>
        </row>
        <row r="1344">
          <cell r="E1344">
            <v>2677615.0204499997</v>
          </cell>
          <cell r="F1344">
            <v>284385.14841000002</v>
          </cell>
        </row>
        <row r="1403">
          <cell r="E1403">
            <v>894722.97399999993</v>
          </cell>
          <cell r="F1403">
            <v>46453.834940000001</v>
          </cell>
        </row>
        <row r="1412">
          <cell r="E1412">
            <v>1526638.5862100001</v>
          </cell>
          <cell r="F1412">
            <v>181401.11751000001</v>
          </cell>
        </row>
        <row r="1420">
          <cell r="E1420">
            <v>256253.46023999999</v>
          </cell>
          <cell r="F1420">
            <v>56530.195959999997</v>
          </cell>
        </row>
        <row r="1440">
          <cell r="E1440">
            <v>56640</v>
          </cell>
          <cell r="F1440">
            <v>6463.8415999999997</v>
          </cell>
        </row>
        <row r="1441">
          <cell r="E1441">
            <v>662708.33010999998</v>
          </cell>
          <cell r="F1441">
            <v>76831.643830000001</v>
          </cell>
        </row>
        <row r="1444">
          <cell r="E1444">
            <v>662708.33010999998</v>
          </cell>
          <cell r="F1444">
            <v>76831.643830000001</v>
          </cell>
        </row>
        <row r="1448">
          <cell r="E1448">
            <v>52240623.098770007</v>
          </cell>
          <cell r="F1448">
            <v>4656560.0049900003</v>
          </cell>
        </row>
        <row r="1454">
          <cell r="E1454">
            <v>2850000</v>
          </cell>
        </row>
        <row r="1455">
          <cell r="E1455">
            <v>-750000</v>
          </cell>
        </row>
        <row r="1458">
          <cell r="E1458">
            <v>4348490</v>
          </cell>
          <cell r="F1458">
            <v>1500000</v>
          </cell>
        </row>
        <row r="1459">
          <cell r="E1459">
            <v>-4348490</v>
          </cell>
        </row>
        <row r="1461">
          <cell r="F1461">
            <v>200000</v>
          </cell>
        </row>
        <row r="1462">
          <cell r="E1462">
            <v>7648490</v>
          </cell>
          <cell r="F1462">
            <v>200000</v>
          </cell>
        </row>
        <row r="1463">
          <cell r="E1463">
            <v>-9748490</v>
          </cell>
          <cell r="F1463">
            <v>0</v>
          </cell>
        </row>
        <row r="1464">
          <cell r="E1464">
            <v>0</v>
          </cell>
        </row>
        <row r="1469">
          <cell r="E1469">
            <v>0</v>
          </cell>
          <cell r="F1469">
            <v>314429.72496000002</v>
          </cell>
        </row>
        <row r="1472">
          <cell r="E1472">
            <v>-1175667.0331100002</v>
          </cell>
          <cell r="F1472">
            <v>147078.03428000119</v>
          </cell>
        </row>
        <row r="1473">
          <cell r="E1473">
            <v>-68263270.13188</v>
          </cell>
          <cell r="F1473">
            <v>-8371399.6089199996</v>
          </cell>
        </row>
        <row r="1474">
          <cell r="E1474">
            <v>67087603.09877</v>
          </cell>
          <cell r="F1474">
            <v>8518477.6432000007</v>
          </cell>
        </row>
      </sheetData>
      <sheetData sheetId="1"/>
      <sheetData sheetId="2">
        <row r="26">
          <cell r="D26">
            <v>1303032.2</v>
          </cell>
          <cell r="E26">
            <v>165665.76716000002</v>
          </cell>
        </row>
        <row r="38">
          <cell r="D38">
            <v>476302.95</v>
          </cell>
          <cell r="E38">
            <v>-19580.485499999999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7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9" ht="12.6" customHeight="1" x14ac:dyDescent="0.2"/>
    <row r="2" spans="1:9" ht="25.5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</row>
    <row r="3" spans="1:9" ht="17.45" customHeight="1" x14ac:dyDescent="0.25">
      <c r="A3" s="9"/>
      <c r="B3" s="8"/>
      <c r="C3" s="10"/>
      <c r="D3" s="11"/>
      <c r="E3" s="8"/>
      <c r="F3" s="8"/>
      <c r="G3" s="8"/>
      <c r="H3" s="8"/>
      <c r="I3" s="8"/>
    </row>
    <row r="4" spans="1:9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</row>
    <row r="5" spans="1:9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</row>
    <row r="6" spans="1:9" ht="24" customHeight="1" x14ac:dyDescent="0.25">
      <c r="A6" s="17" t="s">
        <v>6</v>
      </c>
      <c r="B6" s="18">
        <f>'[1]Расшир на 01.02.23'!E7</f>
        <v>29091683.467569999</v>
      </c>
      <c r="C6" s="18">
        <f>'[1]Расшир на 01.02.23'!F7</f>
        <v>530343.64679000003</v>
      </c>
      <c r="D6" s="19">
        <f>C6/B6</f>
        <v>1.8230077588366499E-2</v>
      </c>
      <c r="E6" s="8"/>
      <c r="F6" s="8"/>
      <c r="G6" s="8"/>
      <c r="H6" s="8"/>
      <c r="I6" s="8"/>
    </row>
    <row r="7" spans="1:9" ht="24" customHeight="1" x14ac:dyDescent="0.25">
      <c r="A7" s="20" t="s">
        <v>7</v>
      </c>
      <c r="B7" s="18">
        <f>'[1]Расшир на 01.02.23'!E8</f>
        <v>18595977.060000002</v>
      </c>
      <c r="C7" s="18">
        <f>'[1]Расшир на 01.02.23'!F8</f>
        <v>173846.80443000002</v>
      </c>
      <c r="D7" s="19">
        <f t="shared" ref="D7:D61" si="0">C7/B7</f>
        <v>9.3486243755346934E-3</v>
      </c>
      <c r="E7" s="8"/>
      <c r="F7" s="8"/>
      <c r="G7" s="8"/>
      <c r="H7" s="8"/>
      <c r="I7" s="8"/>
    </row>
    <row r="8" spans="1:9" ht="24" customHeight="1" x14ac:dyDescent="0.25">
      <c r="A8" s="21" t="s">
        <v>8</v>
      </c>
      <c r="B8" s="22">
        <f>'[1]Расшир на 01.02.23'!E9</f>
        <v>4429055.75</v>
      </c>
      <c r="C8" s="22">
        <f>'[1]Расшир на 01.02.23'!F9</f>
        <v>-76397.730790000001</v>
      </c>
      <c r="D8" s="19">
        <f t="shared" si="0"/>
        <v>-1.7249214076837934E-2</v>
      </c>
      <c r="E8" s="8"/>
      <c r="F8" s="8"/>
      <c r="G8" s="8"/>
      <c r="H8" s="8"/>
      <c r="I8" s="8"/>
    </row>
    <row r="9" spans="1:9" ht="24" customHeight="1" x14ac:dyDescent="0.25">
      <c r="A9" s="21" t="s">
        <v>9</v>
      </c>
      <c r="B9" s="22">
        <f>'[1]Расшир на 01.02.23'!E16</f>
        <v>14166921.310000002</v>
      </c>
      <c r="C9" s="22">
        <f>'[1]Расшир на 01.02.23'!F16</f>
        <v>250244.53522000002</v>
      </c>
      <c r="D9" s="19">
        <f t="shared" si="0"/>
        <v>1.7664002625846446E-2</v>
      </c>
      <c r="E9" s="8"/>
      <c r="F9" s="8"/>
      <c r="G9" s="8"/>
      <c r="H9" s="8"/>
      <c r="I9" s="8"/>
    </row>
    <row r="10" spans="1:9" ht="24" customHeight="1" x14ac:dyDescent="0.25">
      <c r="A10" s="23" t="s">
        <v>10</v>
      </c>
      <c r="B10" s="18">
        <f>[1]экономика!D26</f>
        <v>1303032.2</v>
      </c>
      <c r="C10" s="18">
        <f>[1]экономика!E26</f>
        <v>165665.76716000002</v>
      </c>
      <c r="D10" s="19">
        <f t="shared" si="0"/>
        <v>0.12713865947441669</v>
      </c>
      <c r="E10" s="8"/>
      <c r="F10" s="8"/>
      <c r="G10" s="8"/>
      <c r="H10" s="8"/>
      <c r="I10" s="8"/>
    </row>
    <row r="11" spans="1:9" ht="24" customHeight="1" x14ac:dyDescent="0.25">
      <c r="A11" s="20" t="s">
        <v>11</v>
      </c>
      <c r="B11" s="18">
        <f>'[1]Расшир на 01.02.23'!E39</f>
        <v>5928936.3500000006</v>
      </c>
      <c r="C11" s="18">
        <f>'[1]Расшир на 01.02.23'!F39</f>
        <v>-70505.475059999997</v>
      </c>
      <c r="D11" s="19">
        <f t="shared" si="0"/>
        <v>-1.1891757795645755E-2</v>
      </c>
      <c r="E11" s="8"/>
      <c r="F11" s="8"/>
      <c r="G11" s="8"/>
      <c r="H11" s="8"/>
      <c r="I11" s="8"/>
    </row>
    <row r="12" spans="1:9" ht="24" customHeight="1" x14ac:dyDescent="0.25">
      <c r="A12" s="21" t="s">
        <v>12</v>
      </c>
      <c r="B12" s="22">
        <f>'[1]Расшир на 01.02.23'!E40</f>
        <v>5447610.3900000006</v>
      </c>
      <c r="C12" s="22">
        <f>'[1]Расшир на 01.02.23'!F40</f>
        <v>-35631.558419999994</v>
      </c>
      <c r="D12" s="19">
        <f t="shared" si="0"/>
        <v>-6.5407684964783226E-3</v>
      </c>
      <c r="E12" s="8"/>
      <c r="F12" s="8"/>
      <c r="G12" s="8"/>
      <c r="H12" s="8"/>
      <c r="I12" s="8"/>
    </row>
    <row r="13" spans="1:9" ht="24" customHeight="1" x14ac:dyDescent="0.25">
      <c r="A13" s="24" t="s">
        <v>13</v>
      </c>
      <c r="B13" s="22">
        <f>'[1]Расшир на 01.02.23'!E48</f>
        <v>1883.82</v>
      </c>
      <c r="C13" s="22">
        <f>'[1]Расшир на 01.02.23'!F48</f>
        <v>-15304.211240000001</v>
      </c>
      <c r="D13" s="19">
        <f t="shared" si="0"/>
        <v>-8.1240305549362475</v>
      </c>
      <c r="E13" s="8"/>
      <c r="F13" s="8"/>
      <c r="G13" s="8"/>
      <c r="H13" s="8"/>
      <c r="I13" s="8"/>
    </row>
    <row r="14" spans="1:9" ht="24" customHeight="1" x14ac:dyDescent="0.25">
      <c r="A14" s="21" t="s">
        <v>14</v>
      </c>
      <c r="B14" s="22">
        <f>'[1]Расшир на 01.02.23'!E51</f>
        <v>3139.19</v>
      </c>
      <c r="C14" s="22">
        <f>'[1]Расшир на 01.02.23'!F51</f>
        <v>10.780099999999999</v>
      </c>
      <c r="D14" s="19">
        <f t="shared" si="0"/>
        <v>3.4340387169938739E-3</v>
      </c>
      <c r="E14" s="8"/>
      <c r="F14" s="8"/>
      <c r="G14" s="8"/>
      <c r="H14" s="8"/>
      <c r="I14" s="8"/>
    </row>
    <row r="15" spans="1:9" ht="36.75" customHeight="1" x14ac:dyDescent="0.25">
      <c r="A15" s="25" t="s">
        <v>15</v>
      </c>
      <c r="B15" s="22">
        <f>[1]экономика!D38</f>
        <v>476302.95</v>
      </c>
      <c r="C15" s="22">
        <f>[1]экономика!E38</f>
        <v>-19580.485499999999</v>
      </c>
      <c r="D15" s="19">
        <f t="shared" si="0"/>
        <v>-4.110930973658676E-2</v>
      </c>
      <c r="E15" s="8"/>
      <c r="F15" s="8"/>
      <c r="G15" s="8"/>
      <c r="H15" s="8"/>
      <c r="I15" s="8"/>
    </row>
    <row r="16" spans="1:9" ht="24" customHeight="1" x14ac:dyDescent="0.25">
      <c r="A16" s="20" t="s">
        <v>16</v>
      </c>
      <c r="B16" s="18">
        <f>'[1]Расшир на 01.02.23'!E55</f>
        <v>1235957.73</v>
      </c>
      <c r="C16" s="18">
        <f>'[1]Расшир на 01.02.23'!F55</f>
        <v>-826.19965999999931</v>
      </c>
      <c r="D16" s="19">
        <f t="shared" si="0"/>
        <v>-6.6846918785806644E-4</v>
      </c>
      <c r="E16" s="8"/>
      <c r="F16" s="8"/>
      <c r="G16" s="8"/>
      <c r="H16" s="8"/>
      <c r="I16" s="8"/>
    </row>
    <row r="17" spans="1:9" ht="24" customHeight="1" x14ac:dyDescent="0.25">
      <c r="A17" s="21" t="s">
        <v>17</v>
      </c>
      <c r="B17" s="22">
        <f>'[1]Расшир на 01.02.23'!E57</f>
        <v>421756.38</v>
      </c>
      <c r="C17" s="22">
        <f>'[1]Расшир на 01.02.23'!F57</f>
        <v>6174.2059200000003</v>
      </c>
      <c r="D17" s="19">
        <f t="shared" si="0"/>
        <v>1.4639270945942775E-2</v>
      </c>
      <c r="E17" s="8"/>
      <c r="F17" s="8"/>
      <c r="G17" s="8"/>
      <c r="H17" s="8"/>
      <c r="I17" s="8"/>
    </row>
    <row r="18" spans="1:9" ht="24" customHeight="1" x14ac:dyDescent="0.25">
      <c r="A18" s="21" t="s">
        <v>18</v>
      </c>
      <c r="B18" s="22">
        <f>'[1]Расшир на 01.02.23'!E58</f>
        <v>814201.35</v>
      </c>
      <c r="C18" s="22">
        <f>'[1]Расшир на 01.02.23'!F58</f>
        <v>-7000.4055799999996</v>
      </c>
      <c r="D18" s="19">
        <f t="shared" si="0"/>
        <v>-8.5978800944017109E-3</v>
      </c>
      <c r="E18" s="8"/>
      <c r="F18" s="8"/>
      <c r="G18" s="8"/>
      <c r="H18" s="8"/>
      <c r="I18" s="8"/>
    </row>
    <row r="19" spans="1:9" ht="24" customHeight="1" x14ac:dyDescent="0.25">
      <c r="A19" s="20" t="s">
        <v>19</v>
      </c>
      <c r="B19" s="18">
        <f>'[1]Расшир на 01.02.23'!E67</f>
        <v>284436.09000000003</v>
      </c>
      <c r="C19" s="18">
        <f>'[1]Расшир на 01.02.23'!F67</f>
        <v>32729.039390000002</v>
      </c>
      <c r="D19" s="19">
        <f t="shared" si="0"/>
        <v>0.11506640873174709</v>
      </c>
      <c r="E19" s="8"/>
      <c r="F19" s="8"/>
      <c r="G19" s="8"/>
      <c r="H19" s="8"/>
      <c r="I19" s="8"/>
    </row>
    <row r="20" spans="1:9" ht="31.15" customHeight="1" x14ac:dyDescent="0.25">
      <c r="A20" s="26" t="s">
        <v>20</v>
      </c>
      <c r="B20" s="18">
        <f>'[1]Расшир на 01.02.23'!E75</f>
        <v>4.3</v>
      </c>
      <c r="C20" s="18">
        <f>'[1]Расшир на 01.02.23'!F75</f>
        <v>-51.89752</v>
      </c>
      <c r="D20" s="19">
        <f t="shared" si="0"/>
        <v>-12.069190697674419</v>
      </c>
      <c r="E20" s="8"/>
      <c r="F20" s="8"/>
      <c r="G20" s="8"/>
      <c r="H20" s="8"/>
      <c r="I20" s="8"/>
    </row>
    <row r="21" spans="1:9" ht="34.5" customHeight="1" x14ac:dyDescent="0.25">
      <c r="A21" s="26" t="s">
        <v>21</v>
      </c>
      <c r="B21" s="18">
        <f>'[1]Расшир на 01.02.23'!E92</f>
        <v>1197022.8400000001</v>
      </c>
      <c r="C21" s="18">
        <f>'[1]Расшир на 01.02.23'!F92</f>
        <v>132957.76626</v>
      </c>
      <c r="D21" s="19">
        <f t="shared" si="0"/>
        <v>0.11107370871887456</v>
      </c>
      <c r="E21" s="8"/>
      <c r="F21" s="8"/>
      <c r="G21" s="8"/>
      <c r="H21" s="8"/>
      <c r="I21" s="8"/>
    </row>
    <row r="22" spans="1:9" ht="24" customHeight="1" x14ac:dyDescent="0.25">
      <c r="A22" s="26" t="s">
        <v>22</v>
      </c>
      <c r="B22" s="18">
        <f>'[1]Расшир на 01.02.23'!E130</f>
        <v>71121.290000000008</v>
      </c>
      <c r="C22" s="18">
        <f>'[1]Расшир на 01.02.23'!F130</f>
        <v>1790.5273000000002</v>
      </c>
      <c r="D22" s="19">
        <f t="shared" si="0"/>
        <v>2.5175686492750624E-2</v>
      </c>
      <c r="E22" s="8"/>
      <c r="F22" s="8"/>
      <c r="G22" s="8"/>
      <c r="H22" s="8"/>
      <c r="I22" s="8"/>
    </row>
    <row r="23" spans="1:9" ht="24" customHeight="1" x14ac:dyDescent="0.25">
      <c r="A23" s="26" t="s">
        <v>23</v>
      </c>
      <c r="B23" s="18">
        <f>'[1]Расшир на 01.02.23'!E140</f>
        <v>20204.740000000002</v>
      </c>
      <c r="C23" s="18">
        <f>'[1]Расшир на 01.02.23'!F140</f>
        <v>4207.9289600000002</v>
      </c>
      <c r="D23" s="19">
        <f t="shared" si="0"/>
        <v>0.20826444487778609</v>
      </c>
      <c r="E23" s="8"/>
      <c r="F23" s="8"/>
      <c r="G23" s="8"/>
      <c r="H23" s="8"/>
      <c r="I23" s="8"/>
    </row>
    <row r="24" spans="1:9" ht="24" customHeight="1" x14ac:dyDescent="0.25">
      <c r="A24" s="26" t="s">
        <v>24</v>
      </c>
      <c r="B24" s="18">
        <f>'[1]Расшир на 01.02.23'!E154</f>
        <v>287382.83</v>
      </c>
      <c r="C24" s="18">
        <f>'[1]Расшир на 01.02.23'!F154</f>
        <v>45787.609940000002</v>
      </c>
      <c r="D24" s="19">
        <f t="shared" si="0"/>
        <v>0.15932618500555512</v>
      </c>
      <c r="E24" s="8"/>
      <c r="F24" s="8"/>
      <c r="G24" s="8"/>
      <c r="H24" s="8"/>
      <c r="I24" s="8"/>
    </row>
    <row r="25" spans="1:9" ht="24" customHeight="1" x14ac:dyDescent="0.25">
      <c r="A25" s="20" t="s">
        <v>25</v>
      </c>
      <c r="B25" s="18">
        <f>'[1]Расшир на 01.02.23'!E179</f>
        <v>93.53</v>
      </c>
      <c r="C25" s="18">
        <f>'[1]Расшир на 01.02.23'!F179</f>
        <v>13.5</v>
      </c>
      <c r="D25" s="19">
        <f t="shared" si="0"/>
        <v>0.14433871485084998</v>
      </c>
      <c r="E25" s="8"/>
      <c r="F25" s="8"/>
      <c r="G25" s="8"/>
      <c r="H25" s="8"/>
      <c r="I25" s="8"/>
    </row>
    <row r="26" spans="1:9" ht="24" customHeight="1" x14ac:dyDescent="0.25">
      <c r="A26" s="20" t="s">
        <v>26</v>
      </c>
      <c r="B26" s="18">
        <f>'[1]Расшир на 01.02.23'!E184</f>
        <v>122967.04000000001</v>
      </c>
      <c r="C26" s="18">
        <f>'[1]Расшир на 01.02.23'!F184</f>
        <v>28655.319529999997</v>
      </c>
      <c r="D26" s="19">
        <f t="shared" si="0"/>
        <v>0.23303252261744281</v>
      </c>
      <c r="E26" s="8"/>
      <c r="F26" s="8"/>
      <c r="G26" s="8"/>
      <c r="H26" s="8"/>
      <c r="I26" s="8"/>
    </row>
    <row r="27" spans="1:9" ht="24" customHeight="1" x14ac:dyDescent="0.25">
      <c r="A27" s="26" t="s">
        <v>27</v>
      </c>
      <c r="B27" s="18">
        <f>'[1]Расшир на 01.02.23'!E303</f>
        <v>44547.467570000001</v>
      </c>
      <c r="C27" s="18">
        <f>'[1]Расшир на 01.02.23'!F303</f>
        <v>16072.956059999999</v>
      </c>
      <c r="D27" s="19">
        <f t="shared" si="0"/>
        <v>0.36080515766117655</v>
      </c>
      <c r="E27" s="8"/>
      <c r="F27" s="8"/>
      <c r="G27" s="8"/>
      <c r="H27" s="8"/>
      <c r="I27" s="8"/>
    </row>
    <row r="28" spans="1:9" s="29" customFormat="1" ht="24" customHeight="1" x14ac:dyDescent="0.25">
      <c r="A28" s="27" t="s">
        <v>28</v>
      </c>
      <c r="B28" s="18">
        <f>'[1]Расшир на 01.02.23'!E311</f>
        <v>24324606.664310001</v>
      </c>
      <c r="C28" s="18">
        <f>'[1]Расшир на 01.02.23'!F311-0.01</f>
        <v>1964708.5889600001</v>
      </c>
      <c r="D28" s="19">
        <f t="shared" si="0"/>
        <v>8.0770415574394308E-2</v>
      </c>
      <c r="E28" s="28"/>
      <c r="F28" s="28"/>
      <c r="G28" s="28"/>
      <c r="H28" s="28"/>
      <c r="I28" s="28"/>
    </row>
    <row r="29" spans="1:9" s="29" customFormat="1" ht="31.9" customHeight="1" x14ac:dyDescent="0.25">
      <c r="A29" s="30" t="s">
        <v>29</v>
      </c>
      <c r="B29" s="18">
        <f>'[1]Расшир на 01.02.23'!E312</f>
        <v>24324606.664310001</v>
      </c>
      <c r="C29" s="18">
        <f>'[1]Расшир на 01.02.23'!F312-0.01</f>
        <v>2358194.4266000004</v>
      </c>
      <c r="D29" s="19">
        <f t="shared" si="0"/>
        <v>9.6946867801156841E-2</v>
      </c>
      <c r="E29" s="28"/>
      <c r="F29" s="28"/>
      <c r="G29" s="28"/>
      <c r="H29" s="28"/>
      <c r="I29" s="28"/>
    </row>
    <row r="30" spans="1:9" s="29" customFormat="1" ht="24" customHeight="1" x14ac:dyDescent="0.25">
      <c r="A30" s="31" t="s">
        <v>30</v>
      </c>
      <c r="B30" s="22">
        <f>'[1]Расшир на 01.02.23'!E396</f>
        <v>15681928.780000001</v>
      </c>
      <c r="C30" s="22">
        <f>'[1]Расшир на 01.02.23'!F396</f>
        <v>1958272.0446400002</v>
      </c>
      <c r="D30" s="19">
        <f t="shared" si="0"/>
        <v>0.12487443809447017</v>
      </c>
      <c r="E30" s="28"/>
      <c r="F30" s="28"/>
      <c r="G30" s="28"/>
      <c r="H30" s="28"/>
      <c r="I30" s="28"/>
    </row>
    <row r="31" spans="1:9" ht="24" customHeight="1" x14ac:dyDescent="0.25">
      <c r="A31" s="32" t="s">
        <v>31</v>
      </c>
      <c r="B31" s="22">
        <f>'[1]Расшир на 01.02.23'!E448</f>
        <v>2313647.9893499999</v>
      </c>
      <c r="C31" s="22">
        <f>'[1]Расшир на 01.02.23'!F448</f>
        <v>89807.468999999997</v>
      </c>
      <c r="D31" s="19">
        <f t="shared" si="0"/>
        <v>3.881639273277291E-2</v>
      </c>
      <c r="E31" s="8"/>
      <c r="F31" s="8"/>
      <c r="G31" s="8"/>
      <c r="H31" s="8"/>
      <c r="I31" s="8"/>
    </row>
    <row r="32" spans="1:9" s="29" customFormat="1" ht="33" customHeight="1" x14ac:dyDescent="0.25">
      <c r="A32" s="31" t="s">
        <v>32</v>
      </c>
      <c r="B32" s="22">
        <f>'[1]Расшир на 01.02.23'!E317</f>
        <v>6329029.8949600002</v>
      </c>
      <c r="C32" s="22">
        <f>'[1]Расшир на 01.02.23'!F317</f>
        <v>310114.92296</v>
      </c>
      <c r="D32" s="19">
        <f t="shared" si="0"/>
        <v>4.8998808365078819E-2</v>
      </c>
      <c r="E32" s="28"/>
      <c r="F32" s="28"/>
      <c r="G32" s="28"/>
      <c r="H32" s="28"/>
      <c r="I32" s="28"/>
    </row>
    <row r="33" spans="1:9" s="29" customFormat="1" ht="34.5" customHeight="1" x14ac:dyDescent="0.25">
      <c r="A33" s="30" t="s">
        <v>33</v>
      </c>
      <c r="B33" s="18">
        <f>'[1]Расшир на 01.02.23'!E481</f>
        <v>0</v>
      </c>
      <c r="C33" s="18">
        <f>'[1]Расшир на 01.02.23'!F481</f>
        <v>-427676.52384999994</v>
      </c>
      <c r="D33" s="19" t="s">
        <v>34</v>
      </c>
      <c r="E33" s="28"/>
      <c r="F33" s="28"/>
      <c r="G33" s="28"/>
      <c r="H33" s="28"/>
      <c r="I33" s="28"/>
    </row>
    <row r="34" spans="1:9" s="29" customFormat="1" ht="36" customHeight="1" x14ac:dyDescent="0.25">
      <c r="A34" s="33" t="s">
        <v>35</v>
      </c>
      <c r="B34" s="18">
        <f>'[1]Расшир на 01.02.23'!E475</f>
        <v>0</v>
      </c>
      <c r="C34" s="18">
        <f>'[1]Расшир на 01.02.23'!F475-0.01</f>
        <v>34190.676209999998</v>
      </c>
      <c r="D34" s="19" t="s">
        <v>36</v>
      </c>
      <c r="E34" s="28"/>
      <c r="F34" s="28"/>
      <c r="G34" s="28"/>
      <c r="H34" s="28"/>
      <c r="I34" s="28"/>
    </row>
    <row r="35" spans="1:9" s="38" customFormat="1" ht="24" customHeight="1" x14ac:dyDescent="0.3">
      <c r="A35" s="34" t="s">
        <v>37</v>
      </c>
      <c r="B35" s="35">
        <f>'[1]Расшир на 01.02.23'!E512</f>
        <v>53416290.13188</v>
      </c>
      <c r="C35" s="35">
        <f>'[1]Расшир на 01.02.23'!F512-0.01</f>
        <v>2495052.2357500005</v>
      </c>
      <c r="D35" s="36">
        <f t="shared" si="0"/>
        <v>4.6709575479501511E-2</v>
      </c>
      <c r="E35" s="37"/>
      <c r="F35" s="37"/>
      <c r="G35" s="37"/>
      <c r="H35" s="37"/>
      <c r="I35" s="37"/>
    </row>
    <row r="36" spans="1:9" ht="16.5" customHeight="1" x14ac:dyDescent="0.25">
      <c r="A36" s="21"/>
      <c r="B36" s="39"/>
      <c r="C36" s="39"/>
      <c r="D36" s="40"/>
      <c r="E36" s="8"/>
      <c r="F36" s="8"/>
      <c r="G36" s="8"/>
      <c r="H36" s="8"/>
      <c r="I36" s="8"/>
    </row>
    <row r="37" spans="1:9" ht="22.5" customHeight="1" x14ac:dyDescent="0.25">
      <c r="A37" s="41" t="s">
        <v>38</v>
      </c>
      <c r="B37" s="39"/>
      <c r="C37" s="39"/>
      <c r="D37" s="40"/>
      <c r="E37" s="8"/>
      <c r="F37" s="8"/>
      <c r="G37" s="8"/>
      <c r="H37" s="8"/>
      <c r="I37" s="8"/>
    </row>
    <row r="38" spans="1:9" ht="15.75" customHeight="1" x14ac:dyDescent="0.25">
      <c r="A38" s="21"/>
      <c r="B38" s="39"/>
      <c r="C38" s="39"/>
      <c r="D38" s="40"/>
      <c r="E38" s="8"/>
      <c r="F38" s="8"/>
      <c r="G38" s="8"/>
      <c r="H38" s="8"/>
      <c r="I38" s="8"/>
    </row>
    <row r="39" spans="1:9" ht="22.5" customHeight="1" x14ac:dyDescent="0.25">
      <c r="A39" s="42" t="s">
        <v>39</v>
      </c>
      <c r="B39" s="43">
        <f>'[1]Расшир на 01.02.23'!E515</f>
        <v>3692833.4530099994</v>
      </c>
      <c r="C39" s="43">
        <f>'[1]Расшир на 01.02.23'!F515</f>
        <v>339170.06991999998</v>
      </c>
      <c r="D39" s="44">
        <f t="shared" si="0"/>
        <v>9.1845482401472819E-2</v>
      </c>
      <c r="E39" s="8"/>
      <c r="F39" s="8"/>
      <c r="G39" s="8"/>
      <c r="H39" s="8"/>
      <c r="I39" s="8"/>
    </row>
    <row r="40" spans="1:9" ht="31.5" x14ac:dyDescent="0.25">
      <c r="A40" s="25" t="s">
        <v>40</v>
      </c>
      <c r="B40" s="45">
        <f>'[1]Расшир на 01.02.23'!E557</f>
        <v>6350</v>
      </c>
      <c r="C40" s="45">
        <f>'[1]Расшир на 01.02.23'!F557</f>
        <v>740.89942000000008</v>
      </c>
      <c r="D40" s="46">
        <f>C40/B40</f>
        <v>0.11667707401574805</v>
      </c>
      <c r="E40" s="8"/>
      <c r="F40" s="8"/>
      <c r="G40" s="8"/>
      <c r="H40" s="8"/>
      <c r="I40" s="8"/>
    </row>
    <row r="41" spans="1:9" ht="39.75" customHeight="1" x14ac:dyDescent="0.25">
      <c r="A41" s="25" t="s">
        <v>41</v>
      </c>
      <c r="B41" s="45">
        <f>'[1]Расшир на 01.02.23'!E561</f>
        <v>117900</v>
      </c>
      <c r="C41" s="45">
        <f>'[1]Расшир на 01.02.23'!F561</f>
        <v>11401.253319999998</v>
      </c>
      <c r="D41" s="46">
        <f t="shared" ref="D41:D48" si="1">C41/B41</f>
        <v>9.6702742324003374E-2</v>
      </c>
      <c r="E41" s="8"/>
      <c r="F41" s="8"/>
      <c r="G41" s="8"/>
      <c r="H41" s="8"/>
      <c r="I41" s="8"/>
    </row>
    <row r="42" spans="1:9" ht="31.5" x14ac:dyDescent="0.25">
      <c r="A42" s="25" t="s">
        <v>42</v>
      </c>
      <c r="B42" s="45">
        <f>'[1]Расшир на 01.02.23'!E572</f>
        <v>1330724.37347</v>
      </c>
      <c r="C42" s="45">
        <f>'[1]Расшир на 01.02.23'!F572</f>
        <v>154582.15338</v>
      </c>
      <c r="D42" s="46">
        <f t="shared" si="1"/>
        <v>0.11616391527939871</v>
      </c>
      <c r="E42" s="8"/>
      <c r="F42" s="8"/>
      <c r="G42" s="8"/>
      <c r="H42" s="8"/>
      <c r="I42" s="8"/>
    </row>
    <row r="43" spans="1:9" ht="15.75" x14ac:dyDescent="0.25">
      <c r="A43" s="25" t="s">
        <v>43</v>
      </c>
      <c r="B43" s="45">
        <f>'[1]Расшир на 01.02.23'!E585</f>
        <v>25.4</v>
      </c>
      <c r="C43" s="45">
        <f>'[1]Расшир на 01.02.23'!F585</f>
        <v>0</v>
      </c>
      <c r="D43" s="46" t="s">
        <v>34</v>
      </c>
      <c r="E43" s="8"/>
      <c r="F43" s="8"/>
      <c r="G43" s="8"/>
      <c r="H43" s="8"/>
      <c r="I43" s="8"/>
    </row>
    <row r="44" spans="1:9" ht="31.5" x14ac:dyDescent="0.25">
      <c r="A44" s="25" t="s">
        <v>44</v>
      </c>
      <c r="B44" s="45">
        <f>'[1]Расшир на 01.02.23'!E588</f>
        <v>305124</v>
      </c>
      <c r="C44" s="45">
        <f>'[1]Расшир на 01.02.23'!F588</f>
        <v>28772.994699999999</v>
      </c>
      <c r="D44" s="46">
        <f t="shared" si="1"/>
        <v>9.4299349444815869E-2</v>
      </c>
      <c r="E44" s="8"/>
      <c r="F44" s="8"/>
      <c r="G44" s="8"/>
      <c r="H44" s="8"/>
      <c r="I44" s="8"/>
    </row>
    <row r="45" spans="1:9" ht="22.5" hidden="1" customHeight="1" x14ac:dyDescent="0.25">
      <c r="A45" s="25" t="s">
        <v>45</v>
      </c>
      <c r="B45" s="45">
        <f>'[1]Расшир на 01.02.23'!E599</f>
        <v>0</v>
      </c>
      <c r="C45" s="45">
        <f>'[1]Расшир на 01.02.23'!F599</f>
        <v>0</v>
      </c>
      <c r="D45" s="46" t="e">
        <f t="shared" si="1"/>
        <v>#DIV/0!</v>
      </c>
      <c r="E45" s="8"/>
      <c r="F45" s="8"/>
      <c r="G45" s="8"/>
      <c r="H45" s="8"/>
      <c r="I45" s="8"/>
    </row>
    <row r="46" spans="1:9" ht="22.5" customHeight="1" x14ac:dyDescent="0.25">
      <c r="A46" s="25" t="s">
        <v>46</v>
      </c>
      <c r="B46" s="45">
        <f>'[1]Расшир на 01.02.23'!E607</f>
        <v>109209.52707</v>
      </c>
      <c r="C46" s="45">
        <f>'[1]Расшир на 01.02.23'!F607</f>
        <v>0</v>
      </c>
      <c r="D46" s="46" t="s">
        <v>34</v>
      </c>
      <c r="E46" s="8"/>
      <c r="F46" s="8"/>
      <c r="G46" s="8"/>
      <c r="H46" s="8"/>
      <c r="I46" s="8"/>
    </row>
    <row r="47" spans="1:9" ht="22.5" customHeight="1" x14ac:dyDescent="0.25">
      <c r="A47" s="25" t="s">
        <v>47</v>
      </c>
      <c r="B47" s="45">
        <f>'[1]Расшир на 01.02.23'!E609</f>
        <v>2443.15</v>
      </c>
      <c r="C47" s="45">
        <f>'[1]Расшир на 01.02.23'!F609</f>
        <v>0</v>
      </c>
      <c r="D47" s="46" t="s">
        <v>34</v>
      </c>
      <c r="E47" s="8"/>
      <c r="F47" s="8"/>
      <c r="G47" s="8"/>
      <c r="H47" s="8"/>
      <c r="I47" s="8"/>
    </row>
    <row r="48" spans="1:9" ht="22.5" customHeight="1" x14ac:dyDescent="0.25">
      <c r="A48" s="25" t="s">
        <v>48</v>
      </c>
      <c r="B48" s="45">
        <f>'[1]Расшир на 01.02.23'!E612</f>
        <v>1821057.0024700004</v>
      </c>
      <c r="C48" s="45">
        <f>'[1]Расшир на 01.02.23'!F612</f>
        <v>143672.7691</v>
      </c>
      <c r="D48" s="46">
        <f t="shared" si="1"/>
        <v>7.8895261875454023E-2</v>
      </c>
      <c r="E48" s="8"/>
      <c r="F48" s="8"/>
      <c r="G48" s="8"/>
      <c r="H48" s="8"/>
      <c r="I48" s="8"/>
    </row>
    <row r="49" spans="1:9" ht="35.25" customHeight="1" x14ac:dyDescent="0.25">
      <c r="A49" s="47" t="s">
        <v>49</v>
      </c>
      <c r="B49" s="43">
        <f>'[1]Расшир на 01.02.23'!E642</f>
        <v>157112.30000000002</v>
      </c>
      <c r="C49" s="43">
        <f>'[1]Расшир на 01.02.23'!F642</f>
        <v>21284.473419999998</v>
      </c>
      <c r="D49" s="44">
        <f t="shared" si="0"/>
        <v>0.13547299237551735</v>
      </c>
      <c r="E49" s="8"/>
      <c r="F49" s="8"/>
      <c r="G49" s="8"/>
      <c r="H49" s="8"/>
      <c r="I49" s="8"/>
    </row>
    <row r="50" spans="1:9" ht="37.5" customHeight="1" x14ac:dyDescent="0.25">
      <c r="A50" s="48" t="s">
        <v>50</v>
      </c>
      <c r="B50" s="45">
        <f>'[1]Расшир на 01.02.23'!E659</f>
        <v>23539.8</v>
      </c>
      <c r="C50" s="45">
        <f>'[1]Расшир на 01.02.23'!F659</f>
        <v>342.75466</v>
      </c>
      <c r="D50" s="46">
        <f>C50/B50</f>
        <v>1.4560644525442017E-2</v>
      </c>
      <c r="E50" s="8"/>
      <c r="F50" s="8"/>
      <c r="G50" s="8"/>
      <c r="H50" s="8"/>
      <c r="I50" s="8"/>
    </row>
    <row r="51" spans="1:9" ht="37.5" customHeight="1" x14ac:dyDescent="0.25">
      <c r="A51" s="48" t="s">
        <v>51</v>
      </c>
      <c r="B51" s="45">
        <f>'[1]Расшир на 01.02.23'!E668</f>
        <v>133572.5</v>
      </c>
      <c r="C51" s="45">
        <f>'[1]Расшир на 01.02.23'!F668</f>
        <v>20941.71876</v>
      </c>
      <c r="D51" s="46">
        <f>C51/B51</f>
        <v>0.15678166359093376</v>
      </c>
      <c r="E51" s="8"/>
      <c r="F51" s="8"/>
      <c r="G51" s="8"/>
      <c r="H51" s="8"/>
      <c r="I51" s="8"/>
    </row>
    <row r="52" spans="1:9" ht="22.5" customHeight="1" x14ac:dyDescent="0.25">
      <c r="A52" s="42" t="s">
        <v>52</v>
      </c>
      <c r="B52" s="43">
        <f>'[1]Расшир на 01.02.23'!E677</f>
        <v>9092943.4062900003</v>
      </c>
      <c r="C52" s="43">
        <f>'[1]Расшир на 01.02.23'!F677</f>
        <v>613654.69494999992</v>
      </c>
      <c r="D52" s="44">
        <f t="shared" si="0"/>
        <v>6.7486914580982355E-2</v>
      </c>
      <c r="E52" s="8"/>
      <c r="F52" s="8"/>
      <c r="G52" s="8"/>
      <c r="H52" s="8"/>
      <c r="I52" s="8"/>
    </row>
    <row r="53" spans="1:9" ht="22.5" customHeight="1" x14ac:dyDescent="0.25">
      <c r="A53" s="25" t="s">
        <v>53</v>
      </c>
      <c r="B53" s="45">
        <f>'[1]Расшир на 01.02.23'!E742</f>
        <v>2416136.8794999998</v>
      </c>
      <c r="C53" s="45">
        <f>'[1]Расшир на 01.02.23'!F742</f>
        <v>187026.28969000001</v>
      </c>
      <c r="D53" s="46">
        <f t="shared" si="0"/>
        <v>7.7407158210632335E-2</v>
      </c>
      <c r="E53" s="8"/>
      <c r="F53" s="8"/>
      <c r="G53" s="8"/>
      <c r="H53" s="8"/>
      <c r="I53" s="8"/>
    </row>
    <row r="54" spans="1:9" ht="22.5" customHeight="1" x14ac:dyDescent="0.25">
      <c r="A54" s="25" t="s">
        <v>54</v>
      </c>
      <c r="B54" s="45">
        <f>'[1]Расшир на 01.02.23'!E756</f>
        <v>6441028.5133400001</v>
      </c>
      <c r="C54" s="45">
        <f>'[1]Расшир на 01.02.23'!F756</f>
        <v>410831.52519000001</v>
      </c>
      <c r="D54" s="46">
        <f t="shared" si="0"/>
        <v>6.3783528413067531E-2</v>
      </c>
      <c r="E54" s="8"/>
      <c r="F54" s="8"/>
      <c r="G54" s="8"/>
      <c r="H54" s="8"/>
      <c r="I54" s="8"/>
    </row>
    <row r="55" spans="1:9" ht="22.5" customHeight="1" x14ac:dyDescent="0.25">
      <c r="A55" s="25" t="s">
        <v>55</v>
      </c>
      <c r="B55" s="49">
        <f>'[1]Расшир на 01.02.23'!E768</f>
        <v>235778.01345</v>
      </c>
      <c r="C55" s="50">
        <f>'[1]Расшир на 01.02.23'!F768</f>
        <v>15796.880070000001</v>
      </c>
      <c r="D55" s="46">
        <f t="shared" si="0"/>
        <v>6.6998953120579879E-2</v>
      </c>
      <c r="E55" s="8"/>
      <c r="F55" s="8"/>
      <c r="G55" s="8"/>
      <c r="H55" s="8"/>
      <c r="I55" s="8"/>
    </row>
    <row r="56" spans="1:9" ht="22.5" customHeight="1" x14ac:dyDescent="0.25">
      <c r="A56" s="42" t="s">
        <v>56</v>
      </c>
      <c r="B56" s="43">
        <f>'[1]Расшир на 01.02.23'!E792</f>
        <v>4420649.8318300005</v>
      </c>
      <c r="C56" s="43">
        <f>'[1]Расшир на 01.02.23'!F792</f>
        <v>187344.08186999999</v>
      </c>
      <c r="D56" s="44">
        <f t="shared" si="0"/>
        <v>4.2379308245829965E-2</v>
      </c>
      <c r="E56" s="8"/>
      <c r="F56" s="8"/>
      <c r="G56" s="8"/>
      <c r="H56" s="8"/>
      <c r="I56" s="8"/>
    </row>
    <row r="57" spans="1:9" ht="22.5" customHeight="1" x14ac:dyDescent="0.25">
      <c r="A57" s="25" t="s">
        <v>57</v>
      </c>
      <c r="B57" s="45">
        <f>'[1]Расшир на 01.02.23'!E841</f>
        <v>744063.83955999999</v>
      </c>
      <c r="C57" s="45">
        <f>'[1]Расшир на 01.02.23'!F841</f>
        <v>41796.80171</v>
      </c>
      <c r="D57" s="46">
        <f t="shared" si="0"/>
        <v>5.6173676891375902E-2</v>
      </c>
      <c r="E57" s="8"/>
      <c r="F57" s="8"/>
      <c r="G57" s="8"/>
      <c r="H57" s="8"/>
      <c r="I57" s="8"/>
    </row>
    <row r="58" spans="1:9" ht="22.5" customHeight="1" x14ac:dyDescent="0.25">
      <c r="A58" s="25" t="s">
        <v>58</v>
      </c>
      <c r="B58" s="45">
        <f>'[1]Расшир на 01.02.23'!E855</f>
        <v>1432372.02107</v>
      </c>
      <c r="C58" s="45">
        <f>'[1]Расшир на 01.02.23'!F855</f>
        <v>1273.72496</v>
      </c>
      <c r="D58" s="46">
        <f t="shared" si="0"/>
        <v>8.8924172021212153E-4</v>
      </c>
      <c r="E58" s="8"/>
      <c r="F58" s="8"/>
      <c r="G58" s="8"/>
      <c r="H58" s="8"/>
      <c r="I58" s="8"/>
    </row>
    <row r="59" spans="1:9" ht="22.5" customHeight="1" x14ac:dyDescent="0.25">
      <c r="A59" s="25" t="s">
        <v>59</v>
      </c>
      <c r="B59" s="45">
        <f>'[1]Расшир на 01.02.23'!E863</f>
        <v>1640313.6712</v>
      </c>
      <c r="C59" s="45">
        <f>'[1]Расшир на 01.02.23'!F863</f>
        <v>77582.327990000005</v>
      </c>
      <c r="D59" s="46">
        <f t="shared" si="0"/>
        <v>4.7297251344154988E-2</v>
      </c>
      <c r="E59" s="8"/>
      <c r="F59" s="8"/>
      <c r="G59" s="8"/>
      <c r="H59" s="8"/>
      <c r="I59" s="8"/>
    </row>
    <row r="60" spans="1:9" ht="22.5" customHeight="1" x14ac:dyDescent="0.25">
      <c r="A60" s="25" t="s">
        <v>60</v>
      </c>
      <c r="B60" s="45">
        <f>'[1]Расшир на 01.02.23'!E879</f>
        <v>603900.30000000005</v>
      </c>
      <c r="C60" s="45">
        <f>'[1]Расшир на 01.02.23'!F879</f>
        <v>66691.227209999983</v>
      </c>
      <c r="D60" s="46">
        <f t="shared" si="0"/>
        <v>0.1104341680406517</v>
      </c>
      <c r="E60" s="8"/>
      <c r="F60" s="8"/>
      <c r="G60" s="8"/>
      <c r="H60" s="8"/>
      <c r="I60" s="8"/>
    </row>
    <row r="61" spans="1:9" ht="22.5" customHeight="1" x14ac:dyDescent="0.25">
      <c r="A61" s="42" t="s">
        <v>61</v>
      </c>
      <c r="B61" s="43">
        <f>'[1]Расшир на 01.02.23'!E903</f>
        <v>5558.0099999999993</v>
      </c>
      <c r="C61" s="43">
        <f>'[1]Расшир на 01.02.23'!F903</f>
        <v>0</v>
      </c>
      <c r="D61" s="51">
        <f t="shared" si="0"/>
        <v>0</v>
      </c>
      <c r="E61" s="8"/>
      <c r="F61" s="8"/>
      <c r="G61" s="8"/>
      <c r="H61" s="8"/>
      <c r="I61" s="8"/>
    </row>
    <row r="62" spans="1:9" ht="22.5" customHeight="1" x14ac:dyDescent="0.25">
      <c r="A62" s="48" t="s">
        <v>62</v>
      </c>
      <c r="B62" s="45">
        <f>'[1]Расшир на 01.02.23'!E914</f>
        <v>5558.0099999999993</v>
      </c>
      <c r="C62" s="45">
        <f>'[1]Расшир на 01.02.23'!F914</f>
        <v>0</v>
      </c>
      <c r="D62" s="46" t="s">
        <v>34</v>
      </c>
      <c r="E62" s="8"/>
      <c r="F62" s="8"/>
      <c r="G62" s="8"/>
      <c r="H62" s="8"/>
      <c r="I62" s="8"/>
    </row>
    <row r="63" spans="1:9" ht="22.5" customHeight="1" x14ac:dyDescent="0.25">
      <c r="A63" s="42" t="s">
        <v>63</v>
      </c>
      <c r="B63" s="43">
        <f>'[1]Расшир на 01.02.23'!E921</f>
        <v>27127469.778340001</v>
      </c>
      <c r="C63" s="43">
        <f>'[1]Расшир на 01.02.23'!F921</f>
        <v>2638023.2506900001</v>
      </c>
      <c r="D63" s="44">
        <f t="shared" ref="D63:D86" si="2">C63/B63</f>
        <v>9.724545902162747E-2</v>
      </c>
      <c r="E63" s="8"/>
      <c r="F63" s="8"/>
      <c r="G63" s="8"/>
      <c r="H63" s="8"/>
      <c r="I63" s="8"/>
    </row>
    <row r="64" spans="1:9" ht="22.5" customHeight="1" x14ac:dyDescent="0.25">
      <c r="A64" s="25" t="s">
        <v>64</v>
      </c>
      <c r="B64" s="45">
        <f>'[1]Расшир на 01.02.23'!E968</f>
        <v>10123504.57216</v>
      </c>
      <c r="C64" s="45">
        <f>'[1]Расшир на 01.02.23'!F968</f>
        <v>1085529.8161800001</v>
      </c>
      <c r="D64" s="46">
        <f t="shared" si="2"/>
        <v>0.10722865865692854</v>
      </c>
      <c r="E64" s="8"/>
      <c r="F64" s="8"/>
      <c r="G64" s="8"/>
      <c r="H64" s="8"/>
      <c r="I64" s="8"/>
    </row>
    <row r="65" spans="1:9" ht="22.5" customHeight="1" x14ac:dyDescent="0.25">
      <c r="A65" s="25" t="s">
        <v>65</v>
      </c>
      <c r="B65" s="45">
        <f>'[1]Расшир на 01.02.23'!E982</f>
        <v>13255776.614980001</v>
      </c>
      <c r="C65" s="45">
        <f>'[1]Расшир на 01.02.23'!F982</f>
        <v>1181214.71343</v>
      </c>
      <c r="D65" s="46">
        <f t="shared" si="2"/>
        <v>8.9109431136244449E-2</v>
      </c>
      <c r="E65" s="8"/>
      <c r="F65" s="8"/>
      <c r="G65" s="8"/>
      <c r="H65" s="8"/>
      <c r="I65" s="8"/>
    </row>
    <row r="66" spans="1:9" ht="22.5" customHeight="1" x14ac:dyDescent="0.25">
      <c r="A66" s="25" t="s">
        <v>66</v>
      </c>
      <c r="B66" s="45">
        <f>'[1]Расшир на 01.02.23'!E995</f>
        <v>1885696.8100000003</v>
      </c>
      <c r="C66" s="45">
        <f>'[1]Расшир на 01.02.23'!F995</f>
        <v>215783.01851000002</v>
      </c>
      <c r="D66" s="46">
        <f t="shared" si="2"/>
        <v>0.11443144908857325</v>
      </c>
      <c r="E66" s="8"/>
      <c r="F66" s="8"/>
      <c r="G66" s="8"/>
      <c r="H66" s="8"/>
      <c r="I66" s="8"/>
    </row>
    <row r="67" spans="1:9" ht="22.5" customHeight="1" x14ac:dyDescent="0.25">
      <c r="A67" s="25" t="s">
        <v>67</v>
      </c>
      <c r="B67" s="45">
        <f>'[1]Расшир на 01.02.23'!E1011</f>
        <v>408311.12119999999</v>
      </c>
      <c r="C67" s="45">
        <f>'[1]Расшир на 01.02.23'!F1011</f>
        <v>38238.033369999997</v>
      </c>
      <c r="D67" s="46">
        <f t="shared" si="2"/>
        <v>9.3649257599501309E-2</v>
      </c>
      <c r="E67" s="8"/>
      <c r="F67" s="8"/>
      <c r="G67" s="8"/>
      <c r="H67" s="8"/>
      <c r="I67" s="8"/>
    </row>
    <row r="68" spans="1:9" ht="22.5" customHeight="1" x14ac:dyDescent="0.25">
      <c r="A68" s="25" t="s">
        <v>68</v>
      </c>
      <c r="B68" s="45">
        <f>'[1]Расшир на 01.02.23'!E1034</f>
        <v>1454180.6600000001</v>
      </c>
      <c r="C68" s="45">
        <f>'[1]Расшир на 01.02.23'!F1034</f>
        <v>117257.66919999999</v>
      </c>
      <c r="D68" s="46">
        <f t="shared" si="2"/>
        <v>8.0634870498140152E-2</v>
      </c>
      <c r="E68" s="8"/>
      <c r="F68" s="8"/>
      <c r="G68" s="8"/>
      <c r="H68" s="8"/>
      <c r="I68" s="8"/>
    </row>
    <row r="69" spans="1:9" ht="22.5" customHeight="1" x14ac:dyDescent="0.25">
      <c r="A69" s="47" t="s">
        <v>69</v>
      </c>
      <c r="B69" s="43">
        <f>'[1]Расшир на 01.02.23'!E1056</f>
        <v>1636657.4000000001</v>
      </c>
      <c r="C69" s="43">
        <f>'[1]Расшир на 01.02.23'!F1056</f>
        <v>223059.69372000004</v>
      </c>
      <c r="D69" s="44">
        <f t="shared" si="2"/>
        <v>0.13628979022732554</v>
      </c>
      <c r="E69" s="8"/>
      <c r="F69" s="8"/>
      <c r="G69" s="8"/>
      <c r="H69" s="8"/>
      <c r="I69" s="8"/>
    </row>
    <row r="70" spans="1:9" ht="22.5" customHeight="1" x14ac:dyDescent="0.25">
      <c r="A70" s="25" t="s">
        <v>70</v>
      </c>
      <c r="B70" s="45">
        <f>'[1]Расшир на 01.02.23'!E1097</f>
        <v>1476214.2300000002</v>
      </c>
      <c r="C70" s="45">
        <f>'[1]Расшир на 01.02.23'!F1097</f>
        <v>205194.22413000002</v>
      </c>
      <c r="D70" s="46">
        <f t="shared" si="2"/>
        <v>0.13900030223255602</v>
      </c>
      <c r="E70" s="8"/>
      <c r="F70" s="8"/>
      <c r="G70" s="8"/>
      <c r="H70" s="8"/>
      <c r="I70" s="8"/>
    </row>
    <row r="71" spans="1:9" ht="22.5" customHeight="1" x14ac:dyDescent="0.25">
      <c r="A71" s="25" t="s">
        <v>71</v>
      </c>
      <c r="B71" s="45">
        <f>'[1]Расшир на 01.02.23'!E1106</f>
        <v>33390.080000000002</v>
      </c>
      <c r="C71" s="45">
        <f>'[1]Расшир на 01.02.23'!F1106</f>
        <v>4855.4055399999997</v>
      </c>
      <c r="D71" s="46">
        <f t="shared" si="2"/>
        <v>0.14541461236391165</v>
      </c>
      <c r="E71" s="8"/>
      <c r="F71" s="8"/>
      <c r="G71" s="8"/>
      <c r="H71" s="8"/>
      <c r="I71" s="8"/>
    </row>
    <row r="72" spans="1:9" ht="32.25" customHeight="1" x14ac:dyDescent="0.25">
      <c r="A72" s="25" t="s">
        <v>72</v>
      </c>
      <c r="B72" s="45">
        <f>'[1]Расшир на 01.02.23'!E1110</f>
        <v>127053.09</v>
      </c>
      <c r="C72" s="45">
        <f>'[1]Расшир на 01.02.23'!F1110</f>
        <v>13010.064050000001</v>
      </c>
      <c r="D72" s="46">
        <f t="shared" si="2"/>
        <v>0.10239864335452212</v>
      </c>
      <c r="E72" s="8"/>
      <c r="F72" s="8"/>
      <c r="G72" s="8"/>
      <c r="H72" s="8"/>
      <c r="I72" s="8"/>
    </row>
    <row r="73" spans="1:9" ht="22.5" customHeight="1" x14ac:dyDescent="0.25">
      <c r="A73" s="42" t="s">
        <v>73</v>
      </c>
      <c r="B73" s="43">
        <f>'[1]Расшир на 01.02.23'!E1246</f>
        <v>2710435.56874</v>
      </c>
      <c r="C73" s="43">
        <f>'[1]Расшир на 01.02.23'!F1246</f>
        <v>266343.10658000002</v>
      </c>
      <c r="D73" s="44">
        <f t="shared" si="2"/>
        <v>9.8265795229294059E-2</v>
      </c>
      <c r="E73" s="8"/>
      <c r="F73" s="8"/>
      <c r="G73" s="8"/>
      <c r="H73" s="8"/>
      <c r="I73" s="8"/>
    </row>
    <row r="74" spans="1:9" ht="22.5" customHeight="1" x14ac:dyDescent="0.25">
      <c r="A74" s="25" t="s">
        <v>74</v>
      </c>
      <c r="B74" s="45">
        <f>'[1]Расшир на 01.02.23'!E1294</f>
        <v>59250</v>
      </c>
      <c r="C74" s="45">
        <f>'[1]Расшир на 01.02.23'!F1294</f>
        <v>4684.00317</v>
      </c>
      <c r="D74" s="46">
        <f t="shared" si="2"/>
        <v>7.9054905822784807E-2</v>
      </c>
      <c r="E74" s="8"/>
      <c r="F74" s="8"/>
      <c r="G74" s="8"/>
      <c r="H74" s="8"/>
      <c r="I74" s="8"/>
    </row>
    <row r="75" spans="1:9" ht="22.5" customHeight="1" x14ac:dyDescent="0.25">
      <c r="A75" s="25" t="s">
        <v>75</v>
      </c>
      <c r="B75" s="45">
        <f>'[1]Расшир на 01.02.23'!E1303</f>
        <v>1657743.0687399998</v>
      </c>
      <c r="C75" s="45">
        <f>'[1]Расшир на 01.02.23'!F1303</f>
        <v>251549.2599</v>
      </c>
      <c r="D75" s="46">
        <f t="shared" si="2"/>
        <v>0.15174200673400792</v>
      </c>
      <c r="E75" s="8"/>
      <c r="F75" s="8"/>
      <c r="G75" s="8"/>
      <c r="H75" s="8"/>
      <c r="I75" s="8"/>
    </row>
    <row r="76" spans="1:9" ht="22.5" customHeight="1" x14ac:dyDescent="0.25">
      <c r="A76" s="25" t="s">
        <v>76</v>
      </c>
      <c r="B76" s="45">
        <f>'[1]Расшир на 01.02.23'!E1318</f>
        <v>908461.4</v>
      </c>
      <c r="C76" s="45">
        <f>'[1]Расшир на 01.02.23'!F1318</f>
        <v>742.38752999999997</v>
      </c>
      <c r="D76" s="46">
        <f t="shared" si="2"/>
        <v>8.1719215588026074E-4</v>
      </c>
      <c r="E76" s="8"/>
      <c r="F76" s="8"/>
      <c r="G76" s="8"/>
      <c r="H76" s="8"/>
      <c r="I76" s="8"/>
    </row>
    <row r="77" spans="1:9" ht="22.5" customHeight="1" x14ac:dyDescent="0.25">
      <c r="A77" s="25" t="s">
        <v>77</v>
      </c>
      <c r="B77" s="45">
        <f>'[1]Расшир на 01.02.23'!E1326</f>
        <v>84981.099999999991</v>
      </c>
      <c r="C77" s="45">
        <f>'[1]Расшир на 01.02.23'!F1326</f>
        <v>9367.4559799999988</v>
      </c>
      <c r="D77" s="46">
        <f t="shared" si="2"/>
        <v>0.11022987440736823</v>
      </c>
      <c r="E77" s="8"/>
      <c r="F77" s="8"/>
      <c r="G77" s="8"/>
      <c r="H77" s="8"/>
      <c r="I77" s="8"/>
    </row>
    <row r="78" spans="1:9" ht="22.5" customHeight="1" x14ac:dyDescent="0.25">
      <c r="A78" s="42" t="s">
        <v>78</v>
      </c>
      <c r="B78" s="43">
        <f>'[1]Расшир на 01.02.23'!E1344</f>
        <v>2677615.0204499997</v>
      </c>
      <c r="C78" s="43">
        <f>'[1]Расшир на 01.02.23'!F1344</f>
        <v>284385.14841000002</v>
      </c>
      <c r="D78" s="44">
        <f t="shared" si="2"/>
        <v>0.10620837806706293</v>
      </c>
      <c r="E78" s="8"/>
      <c r="F78" s="8"/>
      <c r="G78" s="8"/>
      <c r="H78" s="8"/>
      <c r="I78" s="8"/>
    </row>
    <row r="79" spans="1:9" ht="22.5" customHeight="1" x14ac:dyDescent="0.25">
      <c r="A79" s="25" t="s">
        <v>79</v>
      </c>
      <c r="B79" s="45">
        <f>'[1]Расшир на 01.02.23'!E1403</f>
        <v>894722.97399999993</v>
      </c>
      <c r="C79" s="45">
        <f>'[1]Расшир на 01.02.23'!F1403</f>
        <v>46453.834940000001</v>
      </c>
      <c r="D79" s="46">
        <f t="shared" si="2"/>
        <v>5.1919796730289396E-2</v>
      </c>
      <c r="E79" s="8"/>
      <c r="F79" s="8"/>
      <c r="G79" s="8"/>
      <c r="H79" s="8"/>
      <c r="I79" s="8"/>
    </row>
    <row r="80" spans="1:9" ht="22.5" customHeight="1" x14ac:dyDescent="0.25">
      <c r="A80" s="25" t="s">
        <v>80</v>
      </c>
      <c r="B80" s="45">
        <f>'[1]Расшир на 01.02.23'!E1412</f>
        <v>1526638.5862100001</v>
      </c>
      <c r="C80" s="45">
        <f>'[1]Расшир на 01.02.23'!F1412</f>
        <v>181401.11751000001</v>
      </c>
      <c r="D80" s="46">
        <f t="shared" si="2"/>
        <v>0.11882387825683255</v>
      </c>
      <c r="E80" s="8"/>
      <c r="F80" s="8"/>
      <c r="G80" s="8"/>
      <c r="H80" s="8"/>
      <c r="I80" s="8"/>
    </row>
    <row r="81" spans="1:9" ht="22.5" customHeight="1" x14ac:dyDescent="0.25">
      <c r="A81" s="25" t="s">
        <v>81</v>
      </c>
      <c r="B81" s="45">
        <f>'[1]Расшир на 01.02.23'!E1420</f>
        <v>256253.46023999999</v>
      </c>
      <c r="C81" s="45">
        <f>'[1]Расшир на 01.02.23'!F1420</f>
        <v>56530.195959999997</v>
      </c>
      <c r="D81" s="46">
        <f t="shared" si="2"/>
        <v>0.22060266389010069</v>
      </c>
      <c r="E81" s="8"/>
      <c r="F81" s="8"/>
      <c r="G81" s="8"/>
      <c r="H81" s="8"/>
      <c r="I81" s="8"/>
    </row>
    <row r="82" spans="1:9" ht="22.5" customHeight="1" x14ac:dyDescent="0.25">
      <c r="A82" s="52" t="s">
        <v>82</v>
      </c>
      <c r="B82" s="43">
        <f>B83</f>
        <v>56640</v>
      </c>
      <c r="C82" s="43">
        <f>C83</f>
        <v>6463.8415999999997</v>
      </c>
      <c r="D82" s="44">
        <f t="shared" si="2"/>
        <v>0.11412149717514124</v>
      </c>
      <c r="E82" s="8"/>
      <c r="F82" s="8"/>
      <c r="G82" s="8"/>
      <c r="H82" s="8"/>
      <c r="I82" s="8"/>
    </row>
    <row r="83" spans="1:9" ht="22.5" customHeight="1" x14ac:dyDescent="0.25">
      <c r="A83" s="25" t="s">
        <v>83</v>
      </c>
      <c r="B83" s="45">
        <f>'[1]Расшир на 01.02.23'!E1440</f>
        <v>56640</v>
      </c>
      <c r="C83" s="45">
        <f>'[1]Расшир на 01.02.23'!F1440</f>
        <v>6463.8415999999997</v>
      </c>
      <c r="D83" s="46">
        <f t="shared" si="2"/>
        <v>0.11412149717514124</v>
      </c>
      <c r="E83" s="8"/>
      <c r="F83" s="8"/>
      <c r="G83" s="8"/>
      <c r="H83" s="8"/>
      <c r="I83" s="8"/>
    </row>
    <row r="84" spans="1:9" ht="22.5" customHeight="1" x14ac:dyDescent="0.25">
      <c r="A84" s="47" t="s">
        <v>84</v>
      </c>
      <c r="B84" s="43">
        <f>'[1]Расшир на 01.02.23'!E1441</f>
        <v>662708.33010999998</v>
      </c>
      <c r="C84" s="43">
        <f>'[1]Расшир на 01.02.23'!F1441</f>
        <v>76831.643830000001</v>
      </c>
      <c r="D84" s="44">
        <f t="shared" si="2"/>
        <v>0.11593583532780863</v>
      </c>
      <c r="E84" s="8"/>
      <c r="F84" s="8"/>
      <c r="G84" s="8"/>
      <c r="H84" s="8"/>
      <c r="I84" s="8"/>
    </row>
    <row r="85" spans="1:9" ht="22.5" customHeight="1" x14ac:dyDescent="0.25">
      <c r="A85" s="25" t="s">
        <v>85</v>
      </c>
      <c r="B85" s="45">
        <f>'[1]Расшир на 01.02.23'!E1444</f>
        <v>662708.33010999998</v>
      </c>
      <c r="C85" s="45">
        <f>'[1]Расшир на 01.02.23'!F1444</f>
        <v>76831.643830000001</v>
      </c>
      <c r="D85" s="46">
        <f t="shared" si="2"/>
        <v>0.11593583532780863</v>
      </c>
      <c r="E85" s="8"/>
      <c r="F85" s="8"/>
      <c r="G85" s="8"/>
      <c r="H85" s="8"/>
      <c r="I85" s="8"/>
    </row>
    <row r="86" spans="1:9" s="38" customFormat="1" ht="21" customHeight="1" x14ac:dyDescent="0.3">
      <c r="A86" s="34" t="s">
        <v>86</v>
      </c>
      <c r="B86" s="35">
        <f>'[1]Расшир на 01.02.23'!E1448</f>
        <v>52240623.098770007</v>
      </c>
      <c r="C86" s="35">
        <f>'[1]Расшир на 01.02.23'!F1448</f>
        <v>4656560.0049900003</v>
      </c>
      <c r="D86" s="53">
        <f t="shared" si="2"/>
        <v>8.9136762327393412E-2</v>
      </c>
      <c r="E86" s="37"/>
      <c r="F86" s="37"/>
      <c r="G86" s="37"/>
      <c r="H86" s="37"/>
      <c r="I86" s="37"/>
    </row>
    <row r="87" spans="1:9" ht="24.75" customHeight="1" x14ac:dyDescent="0.25">
      <c r="A87" s="21"/>
      <c r="B87" s="22"/>
      <c r="C87" s="22"/>
      <c r="D87" s="54"/>
      <c r="E87" s="8"/>
      <c r="F87" s="8"/>
      <c r="G87" s="8"/>
      <c r="H87" s="8"/>
      <c r="I87" s="8"/>
    </row>
    <row r="88" spans="1:9" s="29" customFormat="1" ht="31.5" x14ac:dyDescent="0.25">
      <c r="A88" s="30" t="s">
        <v>87</v>
      </c>
      <c r="B88" s="18">
        <f>B35-B86</f>
        <v>1175667.0331099927</v>
      </c>
      <c r="C88" s="18">
        <f>C35-C86+0.01</f>
        <v>-2161507.75924</v>
      </c>
      <c r="D88" s="19"/>
      <c r="E88" s="28"/>
      <c r="F88" s="28"/>
      <c r="G88" s="28"/>
      <c r="H88" s="28"/>
      <c r="I88" s="28"/>
    </row>
    <row r="89" spans="1:9" s="29" customFormat="1" ht="15.75" x14ac:dyDescent="0.25">
      <c r="A89" s="55"/>
      <c r="B89" s="22"/>
      <c r="C89" s="22"/>
      <c r="D89" s="19"/>
      <c r="E89" s="28"/>
      <c r="F89" s="28"/>
      <c r="G89" s="28"/>
      <c r="H89" s="28"/>
      <c r="I89" s="28"/>
    </row>
    <row r="90" spans="1:9" s="29" customFormat="1" ht="15.75" x14ac:dyDescent="0.25">
      <c r="A90" s="30" t="s">
        <v>88</v>
      </c>
      <c r="B90" s="18">
        <f>B91+B92</f>
        <v>2100000</v>
      </c>
      <c r="C90" s="18">
        <f>C91+C92</f>
        <v>0</v>
      </c>
      <c r="D90" s="19"/>
      <c r="E90" s="28"/>
      <c r="F90" s="28"/>
      <c r="G90" s="28"/>
      <c r="H90" s="28"/>
      <c r="I90" s="28"/>
    </row>
    <row r="91" spans="1:9" s="29" customFormat="1" ht="15.75" hidden="1" x14ac:dyDescent="0.25">
      <c r="A91" s="55" t="s">
        <v>89</v>
      </c>
      <c r="B91" s="22">
        <f>'[1]Расшир на 01.02.23'!E1454</f>
        <v>2850000</v>
      </c>
      <c r="C91" s="22">
        <f>'[1]Расшир на 01.02.23'!F1454</f>
        <v>0</v>
      </c>
      <c r="D91" s="19"/>
      <c r="E91" s="28"/>
      <c r="F91" s="28"/>
      <c r="G91" s="28"/>
      <c r="H91" s="28"/>
      <c r="I91" s="28"/>
    </row>
    <row r="92" spans="1:9" s="29" customFormat="1" ht="15.75" x14ac:dyDescent="0.25">
      <c r="A92" s="55" t="s">
        <v>90</v>
      </c>
      <c r="B92" s="22">
        <f>'[1]Расшир на 01.02.23'!E1455</f>
        <v>-750000</v>
      </c>
      <c r="C92" s="22">
        <f>'[1]Расшир на 01.02.23'!F1455</f>
        <v>0</v>
      </c>
      <c r="D92" s="19"/>
      <c r="E92" s="28"/>
      <c r="F92" s="28"/>
      <c r="G92" s="28"/>
      <c r="H92" s="28"/>
      <c r="I92" s="28"/>
    </row>
    <row r="93" spans="1:9" s="29" customFormat="1" ht="13.5" customHeight="1" x14ac:dyDescent="0.25">
      <c r="A93" s="55"/>
      <c r="B93" s="22"/>
      <c r="C93" s="22"/>
      <c r="D93" s="19"/>
      <c r="E93" s="28"/>
      <c r="F93" s="28"/>
      <c r="G93" s="28"/>
      <c r="H93" s="28"/>
      <c r="I93" s="28"/>
    </row>
    <row r="94" spans="1:9" s="29" customFormat="1" ht="31.5" x14ac:dyDescent="0.25">
      <c r="A94" s="30" t="s">
        <v>91</v>
      </c>
      <c r="B94" s="18">
        <f>B95+B96</f>
        <v>0</v>
      </c>
      <c r="C94" s="18">
        <f>C95+C96</f>
        <v>1500000</v>
      </c>
      <c r="D94" s="19"/>
      <c r="E94" s="28"/>
      <c r="F94" s="28"/>
      <c r="G94" s="28"/>
      <c r="H94" s="28"/>
      <c r="I94" s="28"/>
    </row>
    <row r="95" spans="1:9" s="29" customFormat="1" ht="22.5" customHeight="1" x14ac:dyDescent="0.25">
      <c r="A95" s="56" t="s">
        <v>92</v>
      </c>
      <c r="B95" s="22">
        <f>'[1]Расшир на 01.02.23'!E1458</f>
        <v>4348490</v>
      </c>
      <c r="C95" s="22">
        <f>'[1]Расшир на 01.02.23'!F1458</f>
        <v>1500000</v>
      </c>
      <c r="D95" s="19"/>
      <c r="E95" s="28"/>
      <c r="F95" s="28"/>
      <c r="G95" s="28"/>
      <c r="H95" s="28"/>
      <c r="I95" s="28"/>
    </row>
    <row r="96" spans="1:9" s="29" customFormat="1" ht="31.5" x14ac:dyDescent="0.25">
      <c r="A96" s="56" t="s">
        <v>93</v>
      </c>
      <c r="B96" s="22">
        <f>'[1]Расшир на 01.02.23'!E1459</f>
        <v>-4348490</v>
      </c>
      <c r="C96" s="22">
        <f>'[1]Расшир на 01.02.23'!F1459</f>
        <v>0</v>
      </c>
      <c r="D96" s="19"/>
      <c r="E96" s="28"/>
      <c r="F96" s="28"/>
      <c r="G96" s="28"/>
      <c r="H96" s="28"/>
      <c r="I96" s="28"/>
    </row>
    <row r="97" spans="1:9" s="29" customFormat="1" ht="14.25" customHeight="1" x14ac:dyDescent="0.25">
      <c r="A97" s="55"/>
      <c r="B97" s="22"/>
      <c r="C97" s="22"/>
      <c r="D97" s="19"/>
      <c r="E97" s="28"/>
      <c r="F97" s="28"/>
      <c r="G97" s="28"/>
      <c r="H97" s="28"/>
      <c r="I97" s="28"/>
    </row>
    <row r="98" spans="1:9" s="29" customFormat="1" ht="22.5" customHeight="1" x14ac:dyDescent="0.25">
      <c r="A98" s="30" t="s">
        <v>94</v>
      </c>
      <c r="B98" s="18">
        <f>B99+B100</f>
        <v>-2100000</v>
      </c>
      <c r="C98" s="18">
        <f>'[1]Расшир на 01.02.23'!F1461</f>
        <v>200000</v>
      </c>
      <c r="D98" s="19"/>
      <c r="E98" s="28"/>
      <c r="F98" s="28"/>
      <c r="G98" s="28"/>
      <c r="H98" s="28"/>
      <c r="I98" s="28"/>
    </row>
    <row r="99" spans="1:9" s="29" customFormat="1" ht="22.5" customHeight="1" x14ac:dyDescent="0.25">
      <c r="A99" s="55" t="s">
        <v>95</v>
      </c>
      <c r="B99" s="22">
        <f>'[1]Расшир на 01.02.23'!E1462</f>
        <v>7648490</v>
      </c>
      <c r="C99" s="22">
        <f>'[1]Расшир на 01.02.23'!F1462</f>
        <v>200000</v>
      </c>
      <c r="D99" s="19"/>
      <c r="E99" s="28"/>
      <c r="F99" s="28"/>
      <c r="G99" s="28"/>
      <c r="H99" s="28"/>
      <c r="I99" s="28"/>
    </row>
    <row r="100" spans="1:9" s="29" customFormat="1" ht="22.5" customHeight="1" x14ac:dyDescent="0.25">
      <c r="A100" s="56" t="s">
        <v>96</v>
      </c>
      <c r="B100" s="22">
        <f>'[1]Расшир на 01.02.23'!E1463</f>
        <v>-9748490</v>
      </c>
      <c r="C100" s="22">
        <f>'[1]Расшир на 01.02.23'!F1463</f>
        <v>0</v>
      </c>
      <c r="D100" s="19"/>
      <c r="E100" s="28"/>
      <c r="F100" s="28"/>
      <c r="G100" s="28"/>
      <c r="H100" s="28"/>
      <c r="I100" s="28"/>
    </row>
    <row r="101" spans="1:9" s="29" customFormat="1" ht="15.75" customHeight="1" x14ac:dyDescent="0.25">
      <c r="A101" s="56"/>
      <c r="B101" s="22"/>
      <c r="C101" s="22"/>
      <c r="D101" s="19"/>
      <c r="E101" s="28"/>
      <c r="F101" s="28"/>
      <c r="G101" s="28"/>
      <c r="H101" s="28"/>
      <c r="I101" s="28"/>
    </row>
    <row r="102" spans="1:9" s="29" customFormat="1" ht="31.5" x14ac:dyDescent="0.25">
      <c r="A102" s="30" t="s">
        <v>97</v>
      </c>
      <c r="B102" s="18">
        <f>'[1]Расшир на 01.02.23'!E1464</f>
        <v>0</v>
      </c>
      <c r="C102" s="18">
        <f>C105+C103</f>
        <v>314429.73496000003</v>
      </c>
      <c r="D102" s="19"/>
      <c r="E102" s="28"/>
      <c r="F102" s="28"/>
      <c r="G102" s="28"/>
      <c r="H102" s="28"/>
      <c r="I102" s="28"/>
    </row>
    <row r="103" spans="1:9" s="29" customFormat="1" ht="37.5" hidden="1" customHeight="1" x14ac:dyDescent="0.25">
      <c r="A103" s="57" t="s">
        <v>98</v>
      </c>
      <c r="B103" s="58">
        <f>B104</f>
        <v>0</v>
      </c>
      <c r="C103" s="58">
        <f>C104</f>
        <v>0</v>
      </c>
      <c r="D103" s="19"/>
      <c r="E103" s="28"/>
      <c r="F103" s="28"/>
      <c r="G103" s="28"/>
      <c r="H103" s="28"/>
      <c r="I103" s="28"/>
    </row>
    <row r="104" spans="1:9" s="29" customFormat="1" ht="31.5" hidden="1" x14ac:dyDescent="0.25">
      <c r="A104" s="59" t="s">
        <v>99</v>
      </c>
      <c r="B104" s="22">
        <f>'[1]Расшир на 01.02.23'!E1466</f>
        <v>0</v>
      </c>
      <c r="C104" s="22">
        <f>'[1]Расшир на 01.02.23'!F1466</f>
        <v>0</v>
      </c>
      <c r="D104" s="19"/>
      <c r="E104" s="28"/>
      <c r="F104" s="28"/>
      <c r="G104" s="28"/>
      <c r="H104" s="28"/>
      <c r="I104" s="28"/>
    </row>
    <row r="105" spans="1:9" s="29" customFormat="1" ht="31.5" x14ac:dyDescent="0.25">
      <c r="A105" s="60" t="s">
        <v>100</v>
      </c>
      <c r="B105" s="61">
        <f>'[1]Расшир на 01.02.23'!E1469</f>
        <v>0</v>
      </c>
      <c r="C105" s="61">
        <f>'[1]Расшир на 01.02.23'!F1469+0.01</f>
        <v>314429.73496000003</v>
      </c>
      <c r="D105" s="19"/>
      <c r="E105" s="28"/>
      <c r="F105" s="28"/>
      <c r="G105" s="28"/>
      <c r="H105" s="28"/>
      <c r="I105" s="28"/>
    </row>
    <row r="106" spans="1:9" s="29" customFormat="1" ht="63" x14ac:dyDescent="0.25">
      <c r="A106" s="62" t="s">
        <v>101</v>
      </c>
      <c r="B106" s="22">
        <v>0</v>
      </c>
      <c r="C106" s="22">
        <f>C105</f>
        <v>314429.73496000003</v>
      </c>
      <c r="D106" s="19"/>
      <c r="E106" s="28"/>
      <c r="F106" s="28"/>
      <c r="G106" s="28"/>
      <c r="H106" s="28"/>
      <c r="I106" s="28"/>
    </row>
    <row r="107" spans="1:9" s="29" customFormat="1" ht="32.25" customHeight="1" x14ac:dyDescent="0.25">
      <c r="A107" s="30" t="s">
        <v>102</v>
      </c>
      <c r="B107" s="18">
        <f>'[1]Расшир на 01.02.23'!E1472</f>
        <v>-1175667.0331100002</v>
      </c>
      <c r="C107" s="18">
        <f>'[1]Расшир на 01.02.23'!F1472</f>
        <v>147078.03428000119</v>
      </c>
      <c r="D107" s="19"/>
      <c r="E107" s="28"/>
      <c r="F107" s="28"/>
      <c r="G107" s="28"/>
      <c r="H107" s="28"/>
      <c r="I107" s="28"/>
    </row>
    <row r="108" spans="1:9" ht="22.5" customHeight="1" x14ac:dyDescent="0.25">
      <c r="A108" s="21" t="s">
        <v>103</v>
      </c>
      <c r="B108" s="22">
        <f>'[1]Расшир на 01.02.23'!E1473</f>
        <v>-68263270.13188</v>
      </c>
      <c r="C108" s="22">
        <f>'[1]Расшир на 01.02.23'!F1473</f>
        <v>-8371399.6089199996</v>
      </c>
      <c r="D108" s="19"/>
      <c r="E108" s="8"/>
      <c r="F108" s="8"/>
      <c r="G108" s="8"/>
      <c r="H108" s="8"/>
      <c r="I108" s="8"/>
    </row>
    <row r="109" spans="1:9" ht="22.5" customHeight="1" x14ac:dyDescent="0.25">
      <c r="A109" s="21" t="s">
        <v>104</v>
      </c>
      <c r="B109" s="22">
        <f>'[1]Расшир на 01.02.23'!E1474</f>
        <v>67087603.09877</v>
      </c>
      <c r="C109" s="22">
        <f>'[1]Расшир на 01.02.23'!F1474</f>
        <v>8518477.6432000007</v>
      </c>
      <c r="D109" s="19"/>
      <c r="E109" s="8"/>
      <c r="F109" s="8"/>
      <c r="G109" s="8"/>
      <c r="H109" s="8"/>
      <c r="I109" s="8"/>
    </row>
    <row r="110" spans="1:9" ht="30" customHeight="1" x14ac:dyDescent="0.25">
      <c r="A110" s="26" t="s">
        <v>105</v>
      </c>
      <c r="B110" s="18">
        <f>B94+B98+B102+B107+B90</f>
        <v>-1175667.0331100002</v>
      </c>
      <c r="C110" s="18">
        <f>C94+C98+C102+C107+C90-0.01</f>
        <v>2161507.7592400014</v>
      </c>
      <c r="D110" s="19"/>
      <c r="E110" s="8"/>
      <c r="F110" s="8"/>
      <c r="G110" s="8"/>
      <c r="H110" s="8"/>
      <c r="I110" s="8"/>
    </row>
    <row r="111" spans="1:9" ht="15.75" x14ac:dyDescent="0.25">
      <c r="A111" s="9"/>
      <c r="B111" s="8"/>
      <c r="C111" s="10"/>
      <c r="D111" s="11"/>
      <c r="E111" s="8"/>
      <c r="F111" s="8"/>
      <c r="G111" s="8"/>
      <c r="H111" s="8"/>
      <c r="I111" s="8"/>
    </row>
    <row r="112" spans="1:9" ht="15.75" x14ac:dyDescent="0.25">
      <c r="A112" s="9"/>
      <c r="B112" s="7"/>
      <c r="C112" s="10"/>
      <c r="D112" s="11"/>
      <c r="E112" s="8"/>
      <c r="F112" s="8"/>
      <c r="G112" s="8"/>
      <c r="H112" s="8"/>
      <c r="I112" s="8"/>
    </row>
    <row r="113" spans="1:9" ht="15.75" x14ac:dyDescent="0.25">
      <c r="A113" s="9"/>
      <c r="B113" s="8"/>
      <c r="C113" s="10"/>
      <c r="D113" s="11"/>
      <c r="E113" s="8"/>
      <c r="F113" s="8"/>
      <c r="G113" s="8"/>
      <c r="H113" s="8"/>
      <c r="I113" s="8"/>
    </row>
    <row r="114" spans="1:9" ht="15.75" x14ac:dyDescent="0.25">
      <c r="A114" s="9"/>
      <c r="B114" s="8"/>
      <c r="C114" s="10"/>
      <c r="D114" s="11"/>
      <c r="E114" s="8"/>
      <c r="F114" s="8"/>
      <c r="G114" s="8"/>
      <c r="H114" s="8"/>
      <c r="I114" s="8"/>
    </row>
    <row r="115" spans="1:9" ht="15.75" x14ac:dyDescent="0.25">
      <c r="A115" s="9"/>
      <c r="B115" s="8"/>
      <c r="C115" s="10"/>
      <c r="D115" s="11"/>
      <c r="E115" s="8"/>
      <c r="F115" s="8"/>
      <c r="G115" s="8"/>
      <c r="H115" s="8"/>
      <c r="I115" s="8"/>
    </row>
    <row r="116" spans="1:9" ht="15.75" x14ac:dyDescent="0.25">
      <c r="A116" s="9"/>
      <c r="B116" s="8"/>
      <c r="C116" s="10"/>
      <c r="D116" s="11"/>
      <c r="E116" s="8"/>
      <c r="F116" s="8"/>
      <c r="G116" s="8"/>
      <c r="H116" s="8"/>
      <c r="I116" s="8"/>
    </row>
    <row r="117" spans="1:9" ht="15.75" x14ac:dyDescent="0.25">
      <c r="A117" s="9"/>
      <c r="B117" s="8"/>
      <c r="C117" s="10"/>
      <c r="D117" s="11"/>
      <c r="E117" s="8"/>
      <c r="F117" s="8"/>
      <c r="G117" s="8"/>
      <c r="H117" s="8"/>
      <c r="I117" s="8"/>
    </row>
    <row r="118" spans="1:9" ht="15.75" x14ac:dyDescent="0.25">
      <c r="A118" s="9"/>
      <c r="B118" s="8"/>
      <c r="C118" s="10"/>
      <c r="D118" s="11"/>
      <c r="E118" s="8"/>
      <c r="F118" s="8"/>
      <c r="G118" s="8"/>
      <c r="H118" s="8"/>
      <c r="I118" s="8"/>
    </row>
    <row r="119" spans="1:9" ht="15.75" x14ac:dyDescent="0.25">
      <c r="A119" s="9"/>
      <c r="B119" s="8"/>
      <c r="C119" s="10"/>
      <c r="D119" s="11"/>
      <c r="E119" s="8"/>
      <c r="F119" s="8"/>
      <c r="G119" s="8"/>
      <c r="H119" s="8"/>
      <c r="I119" s="8"/>
    </row>
    <row r="120" spans="1:9" ht="15.75" x14ac:dyDescent="0.25">
      <c r="A120" s="9"/>
      <c r="B120" s="8"/>
      <c r="C120" s="10"/>
      <c r="D120" s="11"/>
      <c r="E120" s="8"/>
      <c r="F120" s="8"/>
      <c r="G120" s="8"/>
      <c r="H120" s="8"/>
      <c r="I120" s="8"/>
    </row>
    <row r="121" spans="1:9" ht="15.75" x14ac:dyDescent="0.25">
      <c r="A121" s="9"/>
      <c r="B121" s="8"/>
      <c r="C121" s="10"/>
      <c r="D121" s="11"/>
      <c r="E121" s="8"/>
      <c r="F121" s="8"/>
      <c r="G121" s="8"/>
      <c r="H121" s="8"/>
      <c r="I121" s="8"/>
    </row>
    <row r="122" spans="1:9" ht="15.75" x14ac:dyDescent="0.25">
      <c r="A122" s="9"/>
      <c r="B122" s="8"/>
      <c r="C122" s="10"/>
      <c r="D122" s="11"/>
      <c r="E122" s="8"/>
      <c r="F122" s="8"/>
      <c r="G122" s="8"/>
      <c r="H122" s="8"/>
      <c r="I122" s="8"/>
    </row>
    <row r="123" spans="1:9" ht="15.75" x14ac:dyDescent="0.25">
      <c r="A123" s="9"/>
      <c r="B123" s="8"/>
      <c r="C123" s="10"/>
      <c r="D123" s="11"/>
      <c r="E123" s="8"/>
      <c r="F123" s="8"/>
      <c r="G123" s="8"/>
      <c r="H123" s="8"/>
      <c r="I123" s="8"/>
    </row>
    <row r="124" spans="1:9" ht="15.75" x14ac:dyDescent="0.25">
      <c r="A124" s="9"/>
      <c r="B124" s="8"/>
      <c r="C124" s="10"/>
      <c r="D124" s="11"/>
      <c r="E124" s="8"/>
      <c r="F124" s="8"/>
      <c r="G124" s="8"/>
      <c r="H124" s="8"/>
      <c r="I124" s="8"/>
    </row>
    <row r="125" spans="1:9" ht="15.75" x14ac:dyDescent="0.25">
      <c r="A125" s="9"/>
      <c r="B125" s="8"/>
      <c r="C125" s="10"/>
      <c r="D125" s="11"/>
      <c r="E125" s="8"/>
      <c r="F125" s="8"/>
      <c r="G125" s="8"/>
      <c r="H125" s="8"/>
      <c r="I125" s="8"/>
    </row>
    <row r="126" spans="1:9" ht="15.75" x14ac:dyDescent="0.25">
      <c r="A126" s="9"/>
      <c r="B126" s="8"/>
      <c r="C126" s="10"/>
      <c r="D126" s="11"/>
      <c r="E126" s="8"/>
      <c r="F126" s="8"/>
      <c r="G126" s="8"/>
      <c r="H126" s="8"/>
      <c r="I126" s="8"/>
    </row>
    <row r="127" spans="1:9" ht="15.75" x14ac:dyDescent="0.25">
      <c r="A127" s="9"/>
      <c r="B127" s="8"/>
      <c r="C127" s="10"/>
      <c r="D127" s="11"/>
      <c r="E127" s="8"/>
      <c r="F127" s="8"/>
      <c r="G127" s="8"/>
      <c r="H127" s="8"/>
      <c r="I127" s="8"/>
    </row>
    <row r="128" spans="1:9" ht="15.75" x14ac:dyDescent="0.25">
      <c r="A128" s="9"/>
      <c r="B128" s="8"/>
      <c r="C128" s="10"/>
      <c r="D128" s="11"/>
      <c r="E128" s="8"/>
      <c r="F128" s="8"/>
      <c r="G128" s="8"/>
      <c r="H128" s="8"/>
      <c r="I128" s="8"/>
    </row>
    <row r="129" spans="1:9" ht="15.75" x14ac:dyDescent="0.25">
      <c r="A129" s="9"/>
      <c r="B129" s="8"/>
      <c r="C129" s="10"/>
      <c r="D129" s="11"/>
      <c r="E129" s="8"/>
      <c r="F129" s="8"/>
      <c r="G129" s="8"/>
      <c r="H129" s="8"/>
      <c r="I129" s="8"/>
    </row>
    <row r="130" spans="1:9" ht="15.75" x14ac:dyDescent="0.25">
      <c r="A130" s="9"/>
      <c r="B130" s="8"/>
      <c r="C130" s="10"/>
      <c r="D130" s="11"/>
      <c r="E130" s="8"/>
      <c r="F130" s="8"/>
      <c r="G130" s="8"/>
      <c r="H130" s="8"/>
      <c r="I130" s="8"/>
    </row>
    <row r="131" spans="1:9" ht="15.75" x14ac:dyDescent="0.25">
      <c r="A131" s="9"/>
      <c r="B131" s="8"/>
      <c r="C131" s="10"/>
      <c r="D131" s="11"/>
      <c r="E131" s="8"/>
      <c r="F131" s="8"/>
      <c r="G131" s="8"/>
      <c r="H131" s="8"/>
      <c r="I131" s="8"/>
    </row>
    <row r="132" spans="1:9" ht="15.75" x14ac:dyDescent="0.25">
      <c r="A132" s="9"/>
      <c r="B132" s="8"/>
      <c r="C132" s="10"/>
      <c r="D132" s="11"/>
      <c r="E132" s="8"/>
      <c r="F132" s="8"/>
      <c r="G132" s="8"/>
      <c r="H132" s="8"/>
      <c r="I132" s="8"/>
    </row>
    <row r="133" spans="1:9" ht="15.75" x14ac:dyDescent="0.25">
      <c r="A133" s="9"/>
      <c r="B133" s="8"/>
      <c r="C133" s="10"/>
      <c r="D133" s="11"/>
      <c r="E133" s="8"/>
      <c r="F133" s="8"/>
      <c r="G133" s="8"/>
      <c r="H133" s="8"/>
      <c r="I133" s="8"/>
    </row>
    <row r="134" spans="1:9" ht="15.75" x14ac:dyDescent="0.25">
      <c r="A134" s="9"/>
      <c r="B134" s="8"/>
      <c r="C134" s="10"/>
      <c r="D134" s="11"/>
      <c r="E134" s="8"/>
      <c r="F134" s="8"/>
      <c r="G134" s="8"/>
      <c r="H134" s="8"/>
      <c r="I134" s="8"/>
    </row>
    <row r="135" spans="1:9" ht="15.75" x14ac:dyDescent="0.25">
      <c r="A135" s="9"/>
      <c r="B135" s="8"/>
      <c r="C135" s="10"/>
      <c r="D135" s="11"/>
      <c r="E135" s="8"/>
      <c r="F135" s="8"/>
      <c r="G135" s="8"/>
      <c r="H135" s="8"/>
      <c r="I135" s="8"/>
    </row>
    <row r="136" spans="1:9" ht="15.75" x14ac:dyDescent="0.25">
      <c r="A136" s="9"/>
      <c r="B136" s="8"/>
      <c r="C136" s="10"/>
      <c r="D136" s="11"/>
      <c r="E136" s="8"/>
      <c r="F136" s="8"/>
      <c r="G136" s="8"/>
      <c r="H136" s="8"/>
      <c r="I136" s="8"/>
    </row>
    <row r="137" spans="1:9" ht="15.75" x14ac:dyDescent="0.25">
      <c r="A137" s="9"/>
      <c r="B137" s="8"/>
      <c r="C137" s="10"/>
      <c r="D137" s="11"/>
      <c r="E137" s="8"/>
      <c r="F137" s="8"/>
      <c r="G137" s="8"/>
      <c r="H137" s="8"/>
      <c r="I137" s="8"/>
    </row>
    <row r="138" spans="1:9" ht="15.75" x14ac:dyDescent="0.25">
      <c r="A138" s="9"/>
      <c r="B138" s="8"/>
      <c r="C138" s="10"/>
      <c r="D138" s="11"/>
      <c r="E138" s="8"/>
      <c r="F138" s="8"/>
      <c r="G138" s="8"/>
      <c r="H138" s="8"/>
      <c r="I138" s="8"/>
    </row>
    <row r="139" spans="1:9" ht="15.75" x14ac:dyDescent="0.25">
      <c r="A139" s="9"/>
      <c r="B139" s="8"/>
      <c r="C139" s="10"/>
      <c r="D139" s="11"/>
      <c r="E139" s="8"/>
      <c r="F139" s="8"/>
      <c r="G139" s="8"/>
      <c r="H139" s="8"/>
      <c r="I139" s="8"/>
    </row>
    <row r="140" spans="1:9" ht="15.75" x14ac:dyDescent="0.25">
      <c r="A140" s="9"/>
      <c r="B140" s="8"/>
      <c r="C140" s="10"/>
      <c r="D140" s="11"/>
      <c r="E140" s="8"/>
      <c r="F140" s="8"/>
      <c r="G140" s="8"/>
      <c r="H140" s="8"/>
      <c r="I140" s="8"/>
    </row>
    <row r="141" spans="1:9" ht="15.75" x14ac:dyDescent="0.25">
      <c r="A141" s="9"/>
      <c r="B141" s="8"/>
      <c r="C141" s="10"/>
      <c r="D141" s="11"/>
      <c r="E141" s="8"/>
      <c r="F141" s="8"/>
      <c r="G141" s="8"/>
      <c r="H141" s="8"/>
      <c r="I141" s="8"/>
    </row>
    <row r="142" spans="1:9" ht="15.75" x14ac:dyDescent="0.25">
      <c r="A142" s="9"/>
      <c r="B142" s="8"/>
      <c r="C142" s="10"/>
      <c r="D142" s="11"/>
      <c r="E142" s="8"/>
      <c r="F142" s="8"/>
      <c r="G142" s="8"/>
      <c r="H142" s="8"/>
      <c r="I142" s="8"/>
    </row>
    <row r="143" spans="1:9" ht="15.75" x14ac:dyDescent="0.25">
      <c r="A143" s="9"/>
      <c r="B143" s="8"/>
      <c r="C143" s="10"/>
      <c r="D143" s="11"/>
      <c r="E143" s="8"/>
      <c r="F143" s="8"/>
      <c r="G143" s="8"/>
      <c r="H143" s="8"/>
      <c r="I143" s="8"/>
    </row>
    <row r="144" spans="1:9" ht="15.75" x14ac:dyDescent="0.25">
      <c r="A144" s="9"/>
      <c r="B144" s="8"/>
      <c r="C144" s="10"/>
      <c r="D144" s="11"/>
      <c r="E144" s="8"/>
      <c r="F144" s="8"/>
      <c r="G144" s="8"/>
      <c r="H144" s="8"/>
      <c r="I144" s="8"/>
    </row>
    <row r="145" spans="1:9" ht="15.75" x14ac:dyDescent="0.25">
      <c r="A145" s="9"/>
      <c r="B145" s="8"/>
      <c r="C145" s="10"/>
      <c r="D145" s="11"/>
      <c r="E145" s="8"/>
      <c r="F145" s="8"/>
      <c r="G145" s="8"/>
      <c r="H145" s="8"/>
      <c r="I145" s="8"/>
    </row>
    <row r="146" spans="1:9" ht="15.75" x14ac:dyDescent="0.25">
      <c r="A146" s="9"/>
      <c r="B146" s="8"/>
      <c r="C146" s="10"/>
      <c r="D146" s="11"/>
      <c r="E146" s="8"/>
      <c r="F146" s="8"/>
      <c r="G146" s="8"/>
      <c r="H146" s="8"/>
      <c r="I146" s="8"/>
    </row>
    <row r="147" spans="1:9" ht="15.75" x14ac:dyDescent="0.25">
      <c r="A147" s="9"/>
      <c r="B147" s="8"/>
      <c r="C147" s="10"/>
      <c r="D147" s="11"/>
      <c r="E147" s="8"/>
      <c r="F147" s="8"/>
      <c r="G147" s="8"/>
      <c r="H147" s="8"/>
      <c r="I147" s="8"/>
    </row>
    <row r="148" spans="1:9" ht="15.75" x14ac:dyDescent="0.25">
      <c r="A148" s="9"/>
      <c r="B148" s="8"/>
      <c r="C148" s="10"/>
      <c r="D148" s="11"/>
      <c r="E148" s="8"/>
      <c r="F148" s="8"/>
      <c r="G148" s="8"/>
      <c r="H148" s="8"/>
      <c r="I148" s="8"/>
    </row>
    <row r="149" spans="1:9" ht="15.75" x14ac:dyDescent="0.25">
      <c r="A149" s="9"/>
      <c r="B149" s="8"/>
      <c r="C149" s="10"/>
      <c r="D149" s="11"/>
      <c r="E149" s="8"/>
      <c r="F149" s="8"/>
      <c r="G149" s="8"/>
      <c r="H149" s="8"/>
      <c r="I149" s="8"/>
    </row>
    <row r="150" spans="1:9" ht="15.75" x14ac:dyDescent="0.25">
      <c r="A150" s="9"/>
      <c r="B150" s="8"/>
      <c r="C150" s="10"/>
      <c r="D150" s="11"/>
      <c r="E150" s="8"/>
      <c r="F150" s="8"/>
      <c r="G150" s="8"/>
      <c r="H150" s="8"/>
      <c r="I150" s="8"/>
    </row>
    <row r="151" spans="1:9" ht="15.75" x14ac:dyDescent="0.25">
      <c r="A151" s="9"/>
      <c r="B151" s="8"/>
      <c r="C151" s="10"/>
      <c r="D151" s="11"/>
      <c r="E151" s="8"/>
      <c r="F151" s="8"/>
      <c r="G151" s="8"/>
      <c r="H151" s="8"/>
      <c r="I151" s="8"/>
    </row>
    <row r="152" spans="1:9" ht="15.75" x14ac:dyDescent="0.25">
      <c r="A152" s="9"/>
      <c r="B152" s="8"/>
      <c r="C152" s="10"/>
      <c r="D152" s="11"/>
      <c r="E152" s="8"/>
      <c r="F152" s="8"/>
      <c r="G152" s="8"/>
      <c r="H152" s="8"/>
      <c r="I152" s="8"/>
    </row>
    <row r="153" spans="1:9" ht="15.75" x14ac:dyDescent="0.25">
      <c r="A153" s="9"/>
      <c r="B153" s="8"/>
      <c r="C153" s="10"/>
      <c r="D153" s="11"/>
      <c r="E153" s="8"/>
      <c r="F153" s="8"/>
      <c r="G153" s="8"/>
      <c r="H153" s="8"/>
      <c r="I153" s="8"/>
    </row>
    <row r="154" spans="1:9" ht="15.75" x14ac:dyDescent="0.25">
      <c r="A154" s="9"/>
      <c r="B154" s="8"/>
      <c r="C154" s="10"/>
      <c r="D154" s="11"/>
      <c r="E154" s="8"/>
      <c r="F154" s="8"/>
      <c r="G154" s="8"/>
      <c r="H154" s="8"/>
      <c r="I154" s="8"/>
    </row>
    <row r="155" spans="1:9" ht="15.75" x14ac:dyDescent="0.25">
      <c r="A155" s="9"/>
      <c r="B155" s="8"/>
      <c r="C155" s="10"/>
      <c r="D155" s="11"/>
      <c r="E155" s="8"/>
      <c r="F155" s="8"/>
      <c r="G155" s="8"/>
      <c r="H155" s="8"/>
      <c r="I155" s="8"/>
    </row>
    <row r="156" spans="1:9" ht="15.75" x14ac:dyDescent="0.25">
      <c r="A156" s="9"/>
      <c r="B156" s="8"/>
      <c r="C156" s="10"/>
      <c r="D156" s="11"/>
      <c r="E156" s="8"/>
      <c r="F156" s="8"/>
      <c r="G156" s="8"/>
      <c r="H156" s="8"/>
      <c r="I156" s="8"/>
    </row>
    <row r="157" spans="1:9" ht="15.75" x14ac:dyDescent="0.25">
      <c r="A157" s="9"/>
      <c r="B157" s="8"/>
      <c r="C157" s="10"/>
      <c r="D157" s="11"/>
      <c r="E157" s="8"/>
      <c r="F157" s="8"/>
      <c r="G157" s="8"/>
      <c r="H157" s="8"/>
      <c r="I157" s="8"/>
    </row>
    <row r="158" spans="1:9" ht="15.75" x14ac:dyDescent="0.25">
      <c r="A158" s="9"/>
      <c r="B158" s="8"/>
      <c r="C158" s="10"/>
      <c r="D158" s="11"/>
      <c r="E158" s="8"/>
      <c r="F158" s="8"/>
      <c r="G158" s="8"/>
      <c r="H158" s="8"/>
      <c r="I158" s="8"/>
    </row>
    <row r="159" spans="1:9" ht="15.75" x14ac:dyDescent="0.25">
      <c r="A159" s="9"/>
      <c r="B159" s="8"/>
      <c r="C159" s="10"/>
      <c r="D159" s="11"/>
      <c r="E159" s="8"/>
      <c r="F159" s="8"/>
      <c r="G159" s="8"/>
      <c r="H159" s="8"/>
      <c r="I159" s="8"/>
    </row>
    <row r="160" spans="1:9" ht="15.75" x14ac:dyDescent="0.25">
      <c r="A160" s="9"/>
      <c r="B160" s="8"/>
      <c r="C160" s="10"/>
      <c r="D160" s="11"/>
      <c r="E160" s="8"/>
      <c r="F160" s="8"/>
      <c r="G160" s="8"/>
      <c r="H160" s="8"/>
      <c r="I160" s="8"/>
    </row>
    <row r="161" spans="1:9" ht="15.75" x14ac:dyDescent="0.25">
      <c r="A161" s="9"/>
      <c r="B161" s="8"/>
      <c r="C161" s="10"/>
      <c r="D161" s="11"/>
      <c r="E161" s="8"/>
      <c r="F161" s="8"/>
      <c r="G161" s="8"/>
      <c r="H161" s="8"/>
      <c r="I161" s="8"/>
    </row>
    <row r="162" spans="1:9" ht="15.75" x14ac:dyDescent="0.25">
      <c r="A162" s="9"/>
      <c r="B162" s="8"/>
      <c r="C162" s="10"/>
      <c r="D162" s="11"/>
      <c r="E162" s="8"/>
      <c r="F162" s="8"/>
      <c r="G162" s="8"/>
      <c r="H162" s="8"/>
      <c r="I162" s="8"/>
    </row>
    <row r="163" spans="1:9" ht="15.75" x14ac:dyDescent="0.25">
      <c r="A163" s="9"/>
      <c r="B163" s="8"/>
      <c r="C163" s="10"/>
      <c r="D163" s="11"/>
      <c r="E163" s="8"/>
      <c r="F163" s="8"/>
      <c r="G163" s="8"/>
      <c r="H163" s="8"/>
      <c r="I163" s="8"/>
    </row>
    <row r="164" spans="1:9" ht="15.75" x14ac:dyDescent="0.25">
      <c r="A164" s="9"/>
      <c r="B164" s="8"/>
      <c r="C164" s="10"/>
      <c r="D164" s="11"/>
      <c r="E164" s="8"/>
      <c r="F164" s="8"/>
      <c r="G164" s="8"/>
      <c r="H164" s="8"/>
      <c r="I164" s="8"/>
    </row>
    <row r="165" spans="1:9" ht="15.75" x14ac:dyDescent="0.25">
      <c r="A165" s="9"/>
      <c r="B165" s="8"/>
      <c r="C165" s="10"/>
      <c r="D165" s="11"/>
      <c r="E165" s="8"/>
      <c r="F165" s="8"/>
      <c r="G165" s="8"/>
      <c r="H165" s="8"/>
      <c r="I165" s="8"/>
    </row>
    <row r="166" spans="1:9" ht="15.75" x14ac:dyDescent="0.25">
      <c r="A166" s="9"/>
      <c r="B166" s="8"/>
      <c r="C166" s="10"/>
      <c r="D166" s="11"/>
      <c r="E166" s="8"/>
      <c r="F166" s="8"/>
      <c r="G166" s="8"/>
      <c r="H166" s="8"/>
      <c r="I166" s="8"/>
    </row>
    <row r="167" spans="1:9" ht="15.75" x14ac:dyDescent="0.25">
      <c r="A167" s="9"/>
      <c r="B167" s="8"/>
      <c r="C167" s="10"/>
      <c r="D167" s="11"/>
      <c r="E167" s="8"/>
      <c r="F167" s="8"/>
      <c r="G167" s="8"/>
      <c r="H167" s="8"/>
      <c r="I167" s="8"/>
    </row>
    <row r="168" spans="1:9" ht="15.75" x14ac:dyDescent="0.25">
      <c r="A168" s="9"/>
      <c r="B168" s="8"/>
      <c r="C168" s="10"/>
      <c r="D168" s="11"/>
      <c r="E168" s="8"/>
      <c r="F168" s="8"/>
      <c r="G168" s="8"/>
      <c r="H168" s="8"/>
      <c r="I168" s="8"/>
    </row>
    <row r="169" spans="1:9" ht="15.75" x14ac:dyDescent="0.25">
      <c r="A169" s="9"/>
      <c r="B169" s="8"/>
      <c r="C169" s="10"/>
      <c r="D169" s="11"/>
      <c r="E169" s="8"/>
      <c r="F169" s="8"/>
      <c r="G169" s="8"/>
      <c r="H169" s="8"/>
      <c r="I169" s="8"/>
    </row>
    <row r="170" spans="1:9" ht="15.75" x14ac:dyDescent="0.25">
      <c r="A170" s="9"/>
      <c r="B170" s="8"/>
      <c r="C170" s="10"/>
      <c r="D170" s="11"/>
      <c r="E170" s="8"/>
      <c r="F170" s="8"/>
      <c r="G170" s="8"/>
      <c r="H170" s="8"/>
      <c r="I170" s="8"/>
    </row>
    <row r="171" spans="1:9" ht="15.75" x14ac:dyDescent="0.25">
      <c r="A171" s="9"/>
      <c r="B171" s="8"/>
      <c r="C171" s="10"/>
      <c r="D171" s="11"/>
      <c r="E171" s="8"/>
      <c r="F171" s="8"/>
      <c r="G171" s="8"/>
      <c r="H171" s="8"/>
      <c r="I171" s="8"/>
    </row>
    <row r="172" spans="1:9" ht="15.75" x14ac:dyDescent="0.25">
      <c r="A172" s="9"/>
      <c r="B172" s="8"/>
      <c r="C172" s="10"/>
      <c r="D172" s="11"/>
      <c r="E172" s="8"/>
      <c r="F172" s="8"/>
      <c r="G172" s="8"/>
      <c r="H172" s="8"/>
      <c r="I172" s="8"/>
    </row>
    <row r="173" spans="1:9" ht="15.75" x14ac:dyDescent="0.25">
      <c r="A173" s="9"/>
      <c r="B173" s="8"/>
      <c r="C173" s="10"/>
      <c r="D173" s="11"/>
      <c r="E173" s="8"/>
      <c r="F173" s="8"/>
      <c r="G173" s="8"/>
      <c r="H173" s="8"/>
      <c r="I173" s="8"/>
    </row>
    <row r="174" spans="1:9" ht="15.75" x14ac:dyDescent="0.25">
      <c r="A174" s="9"/>
      <c r="B174" s="8"/>
      <c r="C174" s="10"/>
      <c r="D174" s="11"/>
      <c r="E174" s="8"/>
      <c r="F174" s="8"/>
      <c r="G174" s="8"/>
      <c r="H174" s="8"/>
      <c r="I174" s="8"/>
    </row>
    <row r="175" spans="1:9" ht="15.75" x14ac:dyDescent="0.25">
      <c r="A175" s="9"/>
      <c r="B175" s="8"/>
      <c r="C175" s="10"/>
      <c r="D175" s="11"/>
      <c r="E175" s="8"/>
      <c r="F175" s="8"/>
      <c r="G175" s="8"/>
      <c r="H175" s="8"/>
      <c r="I175" s="8"/>
    </row>
    <row r="176" spans="1:9" ht="15.75" x14ac:dyDescent="0.25">
      <c r="A176" s="9"/>
      <c r="B176" s="8"/>
      <c r="C176" s="10"/>
      <c r="D176" s="11"/>
      <c r="E176" s="8"/>
      <c r="F176" s="8"/>
      <c r="G176" s="8"/>
      <c r="H176" s="8"/>
      <c r="I176" s="8"/>
    </row>
    <row r="177" spans="1:9" ht="15.75" x14ac:dyDescent="0.25">
      <c r="A177" s="9"/>
      <c r="B177" s="8"/>
      <c r="C177" s="10"/>
      <c r="D177" s="11"/>
      <c r="E177" s="8"/>
      <c r="F177" s="8"/>
      <c r="G177" s="8"/>
      <c r="H177" s="8"/>
      <c r="I177" s="8"/>
    </row>
    <row r="178" spans="1:9" ht="15.75" x14ac:dyDescent="0.25">
      <c r="A178" s="9"/>
      <c r="B178" s="8"/>
      <c r="C178" s="10"/>
      <c r="D178" s="11"/>
      <c r="E178" s="8"/>
      <c r="F178" s="8"/>
      <c r="G178" s="8"/>
      <c r="H178" s="8"/>
      <c r="I178" s="8"/>
    </row>
    <row r="179" spans="1:9" ht="15.75" x14ac:dyDescent="0.25">
      <c r="A179" s="9"/>
      <c r="B179" s="8"/>
      <c r="C179" s="10"/>
      <c r="D179" s="11"/>
      <c r="E179" s="8"/>
      <c r="F179" s="8"/>
      <c r="G179" s="8"/>
      <c r="H179" s="8"/>
      <c r="I179" s="8"/>
    </row>
    <row r="180" spans="1:9" ht="15.75" x14ac:dyDescent="0.25">
      <c r="A180" s="9"/>
      <c r="B180" s="8"/>
      <c r="C180" s="10"/>
      <c r="D180" s="11"/>
      <c r="E180" s="8"/>
      <c r="F180" s="8"/>
      <c r="G180" s="8"/>
      <c r="H180" s="8"/>
      <c r="I180" s="8"/>
    </row>
    <row r="181" spans="1:9" ht="15.75" x14ac:dyDescent="0.25">
      <c r="A181" s="9"/>
      <c r="B181" s="8"/>
      <c r="C181" s="10"/>
      <c r="D181" s="11"/>
      <c r="E181" s="8"/>
      <c r="F181" s="8"/>
      <c r="G181" s="8"/>
      <c r="H181" s="8"/>
      <c r="I181" s="8"/>
    </row>
    <row r="182" spans="1:9" ht="15.75" x14ac:dyDescent="0.25">
      <c r="A182" s="9"/>
      <c r="B182" s="8"/>
      <c r="C182" s="10"/>
      <c r="D182" s="11"/>
      <c r="E182" s="8"/>
      <c r="F182" s="8"/>
      <c r="G182" s="8"/>
      <c r="H182" s="8"/>
      <c r="I182" s="8"/>
    </row>
    <row r="183" spans="1:9" ht="15.75" x14ac:dyDescent="0.25">
      <c r="A183" s="9"/>
      <c r="B183" s="8"/>
      <c r="C183" s="10"/>
      <c r="D183" s="11"/>
      <c r="E183" s="8"/>
      <c r="F183" s="8"/>
      <c r="G183" s="8"/>
      <c r="H183" s="8"/>
      <c r="I183" s="8"/>
    </row>
    <row r="184" spans="1:9" ht="15.75" x14ac:dyDescent="0.25">
      <c r="A184" s="9"/>
      <c r="B184" s="8"/>
      <c r="C184" s="10"/>
      <c r="D184" s="11"/>
      <c r="E184" s="8"/>
      <c r="F184" s="8"/>
      <c r="G184" s="8"/>
      <c r="H184" s="8"/>
      <c r="I184" s="8"/>
    </row>
    <row r="185" spans="1:9" ht="15.75" x14ac:dyDescent="0.25">
      <c r="A185" s="9"/>
      <c r="B185" s="8"/>
      <c r="C185" s="10"/>
      <c r="D185" s="11"/>
      <c r="E185" s="8"/>
      <c r="F185" s="8"/>
      <c r="G185" s="8"/>
      <c r="H185" s="8"/>
      <c r="I185" s="8"/>
    </row>
    <row r="186" spans="1:9" ht="15.75" x14ac:dyDescent="0.25">
      <c r="A186" s="9"/>
      <c r="B186" s="8"/>
      <c r="C186" s="10"/>
      <c r="D186" s="11"/>
      <c r="E186" s="8"/>
      <c r="F186" s="8"/>
      <c r="G186" s="8"/>
      <c r="H186" s="8"/>
      <c r="I186" s="8"/>
    </row>
    <row r="187" spans="1:9" ht="15.75" x14ac:dyDescent="0.25">
      <c r="A187" s="9"/>
      <c r="B187" s="8"/>
      <c r="C187" s="10"/>
      <c r="D187" s="11"/>
      <c r="E187" s="8"/>
      <c r="F187" s="8"/>
      <c r="G187" s="8"/>
      <c r="H187" s="8"/>
      <c r="I187" s="8"/>
    </row>
    <row r="188" spans="1:9" ht="15.75" x14ac:dyDescent="0.25">
      <c r="A188" s="9"/>
      <c r="B188" s="8"/>
      <c r="C188" s="10"/>
      <c r="D188" s="11"/>
      <c r="E188" s="8"/>
      <c r="F188" s="8"/>
      <c r="G188" s="8"/>
      <c r="H188" s="8"/>
      <c r="I188" s="8"/>
    </row>
    <row r="189" spans="1:9" ht="15.75" x14ac:dyDescent="0.25">
      <c r="A189" s="9"/>
      <c r="B189" s="8"/>
      <c r="C189" s="10"/>
      <c r="D189" s="11"/>
      <c r="E189" s="8"/>
      <c r="F189" s="8"/>
      <c r="G189" s="8"/>
      <c r="H189" s="8"/>
      <c r="I189" s="8"/>
    </row>
    <row r="190" spans="1:9" ht="15.75" x14ac:dyDescent="0.25">
      <c r="A190" s="9"/>
      <c r="B190" s="8"/>
      <c r="C190" s="10"/>
      <c r="D190" s="11"/>
      <c r="E190" s="8"/>
      <c r="F190" s="8"/>
      <c r="G190" s="8"/>
      <c r="H190" s="8"/>
      <c r="I190" s="8"/>
    </row>
    <row r="191" spans="1:9" ht="15.75" x14ac:dyDescent="0.25">
      <c r="A191" s="9"/>
      <c r="B191" s="8"/>
      <c r="C191" s="10"/>
      <c r="D191" s="11"/>
      <c r="E191" s="8"/>
      <c r="F191" s="8"/>
      <c r="G191" s="8"/>
      <c r="H191" s="8"/>
      <c r="I191" s="8"/>
    </row>
    <row r="192" spans="1:9" ht="15.75" x14ac:dyDescent="0.25">
      <c r="A192" s="9"/>
      <c r="B192" s="8"/>
      <c r="C192" s="10"/>
      <c r="D192" s="11"/>
      <c r="E192" s="8"/>
      <c r="F192" s="8"/>
      <c r="G192" s="8"/>
      <c r="H192" s="8"/>
      <c r="I192" s="8"/>
    </row>
    <row r="193" spans="1:9" ht="15.75" x14ac:dyDescent="0.25">
      <c r="A193" s="9"/>
      <c r="B193" s="8"/>
      <c r="C193" s="10"/>
      <c r="D193" s="11"/>
      <c r="E193" s="8"/>
      <c r="F193" s="8"/>
      <c r="G193" s="8"/>
      <c r="H193" s="8"/>
      <c r="I193" s="8"/>
    </row>
    <row r="194" spans="1:9" ht="15.75" x14ac:dyDescent="0.25">
      <c r="A194" s="9"/>
      <c r="B194" s="8"/>
      <c r="C194" s="10"/>
      <c r="D194" s="11"/>
      <c r="E194" s="8"/>
      <c r="F194" s="8"/>
      <c r="G194" s="8"/>
      <c r="H194" s="8"/>
      <c r="I194" s="8"/>
    </row>
    <row r="195" spans="1:9" ht="15.75" x14ac:dyDescent="0.25">
      <c r="A195" s="9"/>
      <c r="B195" s="8"/>
      <c r="C195" s="10"/>
      <c r="D195" s="11"/>
      <c r="E195" s="8"/>
      <c r="F195" s="8"/>
      <c r="G195" s="8"/>
      <c r="H195" s="8"/>
      <c r="I195" s="8"/>
    </row>
    <row r="196" spans="1:9" ht="15.75" x14ac:dyDescent="0.25">
      <c r="A196" s="9"/>
      <c r="B196" s="8"/>
      <c r="C196" s="10"/>
      <c r="D196" s="11"/>
      <c r="E196" s="8"/>
      <c r="F196" s="8"/>
      <c r="G196" s="8"/>
      <c r="H196" s="8"/>
      <c r="I196" s="8"/>
    </row>
    <row r="197" spans="1:9" ht="15.75" x14ac:dyDescent="0.25">
      <c r="A197" s="9"/>
      <c r="B197" s="8"/>
      <c r="C197" s="10"/>
      <c r="D197" s="11"/>
      <c r="E197" s="8"/>
      <c r="F197" s="8"/>
      <c r="G197" s="8"/>
      <c r="H197" s="8"/>
      <c r="I197" s="8"/>
    </row>
    <row r="198" spans="1:9" ht="15.75" x14ac:dyDescent="0.25">
      <c r="A198" s="9"/>
      <c r="B198" s="8"/>
      <c r="C198" s="10"/>
      <c r="D198" s="11"/>
      <c r="E198" s="8"/>
      <c r="F198" s="8"/>
      <c r="G198" s="8"/>
      <c r="H198" s="8"/>
      <c r="I198" s="8"/>
    </row>
    <row r="199" spans="1:9" ht="15.75" x14ac:dyDescent="0.25">
      <c r="A199" s="9"/>
      <c r="B199" s="8"/>
      <c r="C199" s="10"/>
      <c r="D199" s="11"/>
      <c r="E199" s="8"/>
      <c r="F199" s="8"/>
      <c r="G199" s="8"/>
      <c r="H199" s="8"/>
      <c r="I199" s="8"/>
    </row>
    <row r="200" spans="1:9" ht="15.75" x14ac:dyDescent="0.25">
      <c r="A200" s="9"/>
      <c r="B200" s="8"/>
      <c r="C200" s="10"/>
      <c r="D200" s="11"/>
      <c r="E200" s="8"/>
      <c r="F200" s="8"/>
      <c r="G200" s="8"/>
      <c r="H200" s="8"/>
      <c r="I200" s="8"/>
    </row>
    <row r="201" spans="1:9" ht="15.75" x14ac:dyDescent="0.25">
      <c r="A201" s="9"/>
      <c r="B201" s="8"/>
      <c r="C201" s="10"/>
      <c r="D201" s="11"/>
      <c r="E201" s="8"/>
      <c r="F201" s="8"/>
      <c r="G201" s="8"/>
      <c r="H201" s="8"/>
      <c r="I201" s="8"/>
    </row>
    <row r="202" spans="1:9" ht="15.75" x14ac:dyDescent="0.25">
      <c r="A202" s="9"/>
      <c r="B202" s="8"/>
      <c r="C202" s="10"/>
      <c r="D202" s="11"/>
      <c r="E202" s="8"/>
      <c r="F202" s="8"/>
      <c r="G202" s="8"/>
      <c r="H202" s="8"/>
      <c r="I202" s="8"/>
    </row>
    <row r="203" spans="1:9" ht="15.75" x14ac:dyDescent="0.25">
      <c r="A203" s="9"/>
      <c r="B203" s="8"/>
      <c r="C203" s="10"/>
      <c r="D203" s="11"/>
      <c r="E203" s="8"/>
      <c r="F203" s="8"/>
      <c r="G203" s="8"/>
      <c r="H203" s="8"/>
      <c r="I203" s="8"/>
    </row>
    <row r="204" spans="1:9" ht="15.75" x14ac:dyDescent="0.25">
      <c r="A204" s="9"/>
      <c r="B204" s="8"/>
      <c r="C204" s="10"/>
      <c r="D204" s="11"/>
      <c r="E204" s="8"/>
      <c r="F204" s="8"/>
      <c r="G204" s="8"/>
      <c r="H204" s="8"/>
      <c r="I204" s="8"/>
    </row>
    <row r="205" spans="1:9" ht="15.75" x14ac:dyDescent="0.25">
      <c r="A205" s="9"/>
      <c r="B205" s="8"/>
      <c r="C205" s="10"/>
      <c r="D205" s="11"/>
      <c r="E205" s="8"/>
      <c r="F205" s="8"/>
      <c r="G205" s="8"/>
      <c r="H205" s="8"/>
      <c r="I205" s="8"/>
    </row>
    <row r="206" spans="1:9" ht="15.75" x14ac:dyDescent="0.25">
      <c r="A206" s="9"/>
      <c r="B206" s="8"/>
      <c r="C206" s="10"/>
      <c r="D206" s="11"/>
      <c r="E206" s="8"/>
      <c r="F206" s="8"/>
      <c r="G206" s="8"/>
      <c r="H206" s="8"/>
      <c r="I206" s="8"/>
    </row>
    <row r="207" spans="1:9" ht="15.75" x14ac:dyDescent="0.25">
      <c r="A207" s="9"/>
      <c r="B207" s="8"/>
      <c r="C207" s="10"/>
      <c r="D207" s="11"/>
      <c r="E207" s="8"/>
      <c r="F207" s="8"/>
      <c r="G207" s="8"/>
      <c r="H207" s="8"/>
      <c r="I207" s="8"/>
    </row>
    <row r="208" spans="1:9" ht="15.75" x14ac:dyDescent="0.25">
      <c r="A208" s="9"/>
      <c r="B208" s="8"/>
      <c r="C208" s="10"/>
      <c r="D208" s="11"/>
      <c r="E208" s="8"/>
      <c r="F208" s="8"/>
      <c r="G208" s="8"/>
      <c r="H208" s="8"/>
      <c r="I208" s="8"/>
    </row>
    <row r="475" spans="1:14" s="4" customFormat="1" ht="18.75" x14ac:dyDescent="0.3">
      <c r="A475" s="1"/>
      <c r="B475" s="2"/>
      <c r="C475" s="63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s="4" customFormat="1" ht="18.75" x14ac:dyDescent="0.3">
      <c r="A476" s="1"/>
      <c r="B476" s="2"/>
      <c r="C476" s="63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9" spans="1:14" s="4" customFormat="1" x14ac:dyDescent="0.2">
      <c r="A479" s="1"/>
      <c r="B479" s="2"/>
      <c r="C479" s="64"/>
      <c r="E479" s="2"/>
      <c r="F479" s="2"/>
      <c r="G479" s="2"/>
      <c r="H479" s="2"/>
      <c r="I479" s="2"/>
      <c r="J479" s="2"/>
      <c r="K479" s="2"/>
      <c r="L479" s="2"/>
      <c r="M479" s="2"/>
      <c r="N479" s="2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6" max="3" man="1"/>
    <brk id="77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29746A-0A72-4E8B-BFD0-354F4AB034F0}"/>
</file>

<file path=customXml/itemProps2.xml><?xml version="1.0" encoding="utf-8"?>
<ds:datastoreItem xmlns:ds="http://schemas.openxmlformats.org/officeDocument/2006/customXml" ds:itemID="{13F1F0DE-DA34-40DC-96BE-B1ADAACF68AD}"/>
</file>

<file path=customXml/itemProps3.xml><?xml version="1.0" encoding="utf-8"?>
<ds:datastoreItem xmlns:ds="http://schemas.openxmlformats.org/officeDocument/2006/customXml" ds:itemID="{4E00350C-88EE-4D59-A1B0-9917B8299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01.03.2023</vt:lpstr>
      <vt:lpstr>'на 01.03.2023'!Область_печати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2023-03-16T02:49:27Z</dcterms:created>
  <dcterms:modified xsi:type="dcterms:W3CDTF">2023-03-16T06:23:59Z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