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Лист1!$5:$7</definedName>
  </definedNames>
  <calcPr calcId="125725"/>
</workbook>
</file>

<file path=xl/calcChain.xml><?xml version="1.0" encoding="utf-8"?>
<calcChain xmlns="http://schemas.openxmlformats.org/spreadsheetml/2006/main">
  <c r="D216" i="1"/>
  <c r="C236"/>
  <c r="C69" l="1"/>
  <c r="C68"/>
  <c r="C67"/>
  <c r="C66"/>
  <c r="C65"/>
  <c r="C64"/>
  <c r="F69"/>
  <c r="F68"/>
  <c r="F67"/>
  <c r="F66"/>
  <c r="F65"/>
  <c r="F64"/>
  <c r="E69"/>
  <c r="E68"/>
  <c r="E67"/>
  <c r="E66"/>
  <c r="E65"/>
  <c r="E64"/>
  <c r="D69"/>
  <c r="D68"/>
  <c r="D67"/>
  <c r="D66"/>
  <c r="D65"/>
  <c r="D64"/>
  <c r="C127"/>
  <c r="G95"/>
  <c r="G93"/>
  <c r="C85"/>
  <c r="D85"/>
  <c r="E85"/>
  <c r="F85"/>
  <c r="G87"/>
  <c r="G85" s="1"/>
  <c r="G88"/>
  <c r="G89"/>
  <c r="G90"/>
  <c r="G91"/>
  <c r="D63" l="1"/>
  <c r="G74" l="1"/>
  <c r="G58" l="1"/>
  <c r="D56"/>
  <c r="G118" l="1"/>
  <c r="G117"/>
  <c r="G108"/>
  <c r="G109"/>
  <c r="G110"/>
  <c r="G111"/>
  <c r="G107"/>
  <c r="G101"/>
  <c r="G102"/>
  <c r="G103"/>
  <c r="G104"/>
  <c r="G100"/>
  <c r="C56"/>
  <c r="G232" l="1"/>
  <c r="G233"/>
  <c r="G234"/>
  <c r="G235"/>
  <c r="G231"/>
  <c r="D217"/>
  <c r="G94" l="1"/>
  <c r="G224" l="1"/>
  <c r="G225"/>
  <c r="G226"/>
  <c r="G227"/>
  <c r="G228"/>
  <c r="G223"/>
  <c r="G209"/>
  <c r="E207"/>
  <c r="F207"/>
  <c r="G210"/>
  <c r="G211"/>
  <c r="G212"/>
  <c r="G213"/>
  <c r="G149"/>
  <c r="G207" l="1"/>
  <c r="C274" l="1"/>
  <c r="G279" l="1"/>
  <c r="G278"/>
  <c r="G277"/>
  <c r="G276"/>
  <c r="G272"/>
  <c r="G271"/>
  <c r="G270"/>
  <c r="G269"/>
  <c r="G268"/>
  <c r="G267"/>
  <c r="F274"/>
  <c r="E274"/>
  <c r="D253"/>
  <c r="E253"/>
  <c r="F253"/>
  <c r="D254"/>
  <c r="E254"/>
  <c r="F254"/>
  <c r="D255"/>
  <c r="E255"/>
  <c r="F255"/>
  <c r="D256"/>
  <c r="E256"/>
  <c r="F256"/>
  <c r="D257"/>
  <c r="E257"/>
  <c r="F257"/>
  <c r="E252"/>
  <c r="F252"/>
  <c r="D252"/>
  <c r="C254"/>
  <c r="C251" s="1"/>
  <c r="G266" l="1"/>
  <c r="G274"/>
  <c r="E216"/>
  <c r="F216"/>
  <c r="E217"/>
  <c r="F217"/>
  <c r="D218"/>
  <c r="E218"/>
  <c r="F218"/>
  <c r="D219"/>
  <c r="E219"/>
  <c r="F219"/>
  <c r="D220"/>
  <c r="D286" s="1"/>
  <c r="E220"/>
  <c r="F220"/>
  <c r="E215"/>
  <c r="F215"/>
  <c r="D215"/>
  <c r="C216"/>
  <c r="C217"/>
  <c r="C218"/>
  <c r="C219"/>
  <c r="C220"/>
  <c r="C215"/>
  <c r="G237"/>
  <c r="C214" l="1"/>
  <c r="G249"/>
  <c r="G248"/>
  <c r="G247"/>
  <c r="G246"/>
  <c r="G238"/>
  <c r="G239"/>
  <c r="G240"/>
  <c r="G241"/>
  <c r="G242"/>
  <c r="G136"/>
  <c r="G137"/>
  <c r="G138"/>
  <c r="G129"/>
  <c r="G130"/>
  <c r="G131"/>
  <c r="G132"/>
  <c r="G133"/>
  <c r="G75"/>
  <c r="G76"/>
  <c r="G77"/>
  <c r="F282" l="1"/>
  <c r="F283"/>
  <c r="F284"/>
  <c r="F285"/>
  <c r="F286"/>
  <c r="E282"/>
  <c r="E283"/>
  <c r="E284"/>
  <c r="E285"/>
  <c r="D282"/>
  <c r="D283"/>
  <c r="D284"/>
  <c r="D285"/>
  <c r="C282"/>
  <c r="C283"/>
  <c r="C284"/>
  <c r="C285"/>
  <c r="C286"/>
  <c r="G59"/>
  <c r="G60"/>
  <c r="G61"/>
  <c r="G62"/>
  <c r="G42"/>
  <c r="G43"/>
  <c r="G44"/>
  <c r="G45"/>
  <c r="G265"/>
  <c r="G264"/>
  <c r="G263"/>
  <c r="G262"/>
  <c r="G253"/>
  <c r="G254"/>
  <c r="G255"/>
  <c r="G256"/>
  <c r="G252"/>
  <c r="F266"/>
  <c r="E266"/>
  <c r="D266"/>
  <c r="F259"/>
  <c r="E259"/>
  <c r="D259"/>
  <c r="C259"/>
  <c r="F251"/>
  <c r="E251"/>
  <c r="D251"/>
  <c r="G243"/>
  <c r="F243"/>
  <c r="E243"/>
  <c r="D243"/>
  <c r="G236"/>
  <c r="F236"/>
  <c r="E236"/>
  <c r="D236"/>
  <c r="G229"/>
  <c r="F229"/>
  <c r="E229"/>
  <c r="D229"/>
  <c r="C229"/>
  <c r="G222"/>
  <c r="F222"/>
  <c r="E222"/>
  <c r="D222"/>
  <c r="C222"/>
  <c r="D207"/>
  <c r="C207"/>
  <c r="F198"/>
  <c r="E198"/>
  <c r="C198"/>
  <c r="C191"/>
  <c r="F183"/>
  <c r="E183"/>
  <c r="D183"/>
  <c r="C183"/>
  <c r="F176"/>
  <c r="E176"/>
  <c r="D176"/>
  <c r="C176"/>
  <c r="F169"/>
  <c r="E169"/>
  <c r="D169"/>
  <c r="C169"/>
  <c r="F162"/>
  <c r="E162"/>
  <c r="D162"/>
  <c r="F155"/>
  <c r="E155"/>
  <c r="D155"/>
  <c r="F148"/>
  <c r="E148"/>
  <c r="D148"/>
  <c r="F141"/>
  <c r="E141"/>
  <c r="D141"/>
  <c r="C141"/>
  <c r="F134"/>
  <c r="E134"/>
  <c r="D134"/>
  <c r="F127"/>
  <c r="E127"/>
  <c r="D127"/>
  <c r="F120"/>
  <c r="E120"/>
  <c r="D120"/>
  <c r="C120"/>
  <c r="G113"/>
  <c r="F113"/>
  <c r="E113"/>
  <c r="D113"/>
  <c r="C113"/>
  <c r="G106"/>
  <c r="F106"/>
  <c r="E106"/>
  <c r="D106"/>
  <c r="G99"/>
  <c r="F99"/>
  <c r="E99"/>
  <c r="D99"/>
  <c r="G92"/>
  <c r="F92"/>
  <c r="E92"/>
  <c r="D92"/>
  <c r="F78"/>
  <c r="E78"/>
  <c r="D78"/>
  <c r="C78"/>
  <c r="G71"/>
  <c r="F71"/>
  <c r="E71"/>
  <c r="D71"/>
  <c r="C71"/>
  <c r="C63"/>
  <c r="F56"/>
  <c r="E56"/>
  <c r="G39"/>
  <c r="F39"/>
  <c r="E39"/>
  <c r="D39"/>
  <c r="C39"/>
  <c r="G31"/>
  <c r="F31"/>
  <c r="E31"/>
  <c r="D31"/>
  <c r="C31"/>
  <c r="G24"/>
  <c r="F24"/>
  <c r="E24"/>
  <c r="D24"/>
  <c r="C24"/>
  <c r="G19"/>
  <c r="G20"/>
  <c r="G21"/>
  <c r="G22"/>
  <c r="G23"/>
  <c r="G18"/>
  <c r="E17"/>
  <c r="F17"/>
  <c r="D17"/>
  <c r="C17"/>
  <c r="G182"/>
  <c r="G181"/>
  <c r="G180"/>
  <c r="G179"/>
  <c r="G178"/>
  <c r="G175"/>
  <c r="G174"/>
  <c r="G173"/>
  <c r="G172"/>
  <c r="G171"/>
  <c r="G168"/>
  <c r="G167"/>
  <c r="G166"/>
  <c r="G165"/>
  <c r="G164"/>
  <c r="G159"/>
  <c r="G158"/>
  <c r="G157"/>
  <c r="G156"/>
  <c r="G151"/>
  <c r="G150"/>
  <c r="G146"/>
  <c r="G145"/>
  <c r="G144"/>
  <c r="G143"/>
  <c r="G185"/>
  <c r="G186"/>
  <c r="G187"/>
  <c r="G188"/>
  <c r="G189"/>
  <c r="G126"/>
  <c r="G125"/>
  <c r="G124"/>
  <c r="G123"/>
  <c r="G122"/>
  <c r="G121"/>
  <c r="F214"/>
  <c r="E214"/>
  <c r="D214"/>
  <c r="G216"/>
  <c r="G217"/>
  <c r="G218"/>
  <c r="G219"/>
  <c r="G220"/>
  <c r="G81"/>
  <c r="G82"/>
  <c r="G83"/>
  <c r="G84"/>
  <c r="G56" l="1"/>
  <c r="C281"/>
  <c r="E286"/>
  <c r="E281" s="1"/>
  <c r="G69"/>
  <c r="E63"/>
  <c r="F281"/>
  <c r="G259"/>
  <c r="F63"/>
  <c r="G257"/>
  <c r="G251" s="1"/>
  <c r="G17"/>
  <c r="G176"/>
  <c r="G169"/>
  <c r="G162"/>
  <c r="G155"/>
  <c r="G148"/>
  <c r="G141"/>
  <c r="G134"/>
  <c r="G127"/>
  <c r="G120"/>
  <c r="G64"/>
  <c r="G68"/>
  <c r="G67"/>
  <c r="G66"/>
  <c r="G65"/>
  <c r="G78"/>
  <c r="G183"/>
  <c r="G215"/>
  <c r="G214" s="1"/>
  <c r="G204"/>
  <c r="G203"/>
  <c r="G202"/>
  <c r="G201"/>
  <c r="G200"/>
  <c r="G199"/>
  <c r="G283" l="1"/>
  <c r="G285"/>
  <c r="G282"/>
  <c r="G284"/>
  <c r="G286"/>
  <c r="D281"/>
  <c r="G63"/>
  <c r="G198"/>
  <c r="G281" l="1"/>
</calcChain>
</file>

<file path=xl/sharedStrings.xml><?xml version="1.0" encoding="utf-8"?>
<sst xmlns="http://schemas.openxmlformats.org/spreadsheetml/2006/main" count="204" uniqueCount="121">
  <si>
    <t>№</t>
  </si>
  <si>
    <t>Наименование целей и  мероприятий</t>
  </si>
  <si>
    <t xml:space="preserve">Количество новых рабочих мест   </t>
  </si>
  <si>
    <t>(человек)</t>
  </si>
  <si>
    <t xml:space="preserve">Дополнительные платежи </t>
  </si>
  <si>
    <t>в бюджеты всех уровней (тыс. руб. в год)</t>
  </si>
  <si>
    <t>федеральный</t>
  </si>
  <si>
    <t>краевой</t>
  </si>
  <si>
    <t>бюджет города</t>
  </si>
  <si>
    <t>всего</t>
  </si>
  <si>
    <t>1.</t>
  </si>
  <si>
    <t>Развитие социального потенциала</t>
  </si>
  <si>
    <t>2010 год</t>
  </si>
  <si>
    <t>2011 год</t>
  </si>
  <si>
    <t>2012 год</t>
  </si>
  <si>
    <t>2013 год</t>
  </si>
  <si>
    <t>2014 год</t>
  </si>
  <si>
    <t>2015 год</t>
  </si>
  <si>
    <t xml:space="preserve"> 1.6.</t>
  </si>
  <si>
    <t>Строительство Красноярского городского парка флоры и фауны «Роев ручей»</t>
  </si>
  <si>
    <t>Реконструкция здания специализированного детского кинотеатра «Мечта»</t>
  </si>
  <si>
    <t>2.</t>
  </si>
  <si>
    <t>Реализация промышленными предприятиями инвестиционных проектов, направленных на расширение производства</t>
  </si>
  <si>
    <t xml:space="preserve">         в том числе:</t>
  </si>
  <si>
    <t>2.4.</t>
  </si>
  <si>
    <t>Реконструкция площадки хлебозавода №3 ОАО «Красноярский хлеб»</t>
  </si>
  <si>
    <t xml:space="preserve">Развитие производства ювелирных изделий (ОАО «Красноярский завод цветных металлов им. В.Н. Гулидова») </t>
  </si>
  <si>
    <t>Создание производства стеклоплавильных аппаратов и фильерных питателей (ОАО «Красноярский завод цветных металлов им. В.Н. Гулидова»)</t>
  </si>
  <si>
    <t>Создание участка по переработке отходов аффинажного производства (ОАО «Красноярский завод цветных металлов им. В.Н. Гулидова»)</t>
  </si>
  <si>
    <t>Реализация инвестиционного проекта «Строительство и оснащение необходимым оборудованием и инфраструктурой здания Инновационного центра (Технопарка)»</t>
  </si>
  <si>
    <t>Обеспечение благоприятных условий для развития субъектов малого и среднего предпринимательства</t>
  </si>
  <si>
    <t xml:space="preserve"> 2.5.</t>
  </si>
  <si>
    <t>3.</t>
  </si>
  <si>
    <t>Развитие городской среды</t>
  </si>
  <si>
    <t>Реализация инвестиционного проекта строительства многофункционального комплекса с парково-рекреационной зоной на острове Молокова</t>
  </si>
  <si>
    <t>Реализация инвестиционных проектов комплексной застройки жилых  микрорайонов города Красноярска</t>
  </si>
  <si>
    <t xml:space="preserve">     в том числе:</t>
  </si>
  <si>
    <t xml:space="preserve"> 3.1.</t>
  </si>
  <si>
    <t>3.2.2.2.</t>
  </si>
  <si>
    <t xml:space="preserve">      в том числе:</t>
  </si>
  <si>
    <t xml:space="preserve"> 3.2.</t>
  </si>
  <si>
    <t>ИТОГО:</t>
  </si>
  <si>
    <t>1.6.1.2.</t>
  </si>
  <si>
    <t>Перевод учреждений в автономные муниципальные</t>
  </si>
  <si>
    <t>1.5.</t>
  </si>
  <si>
    <t>Создание условий для реализации прав граждан на свободу творчества, их участия в культурной деятельности, доступа к культурным ценностям, сохранение и популяризация историко-культурного наследия города</t>
  </si>
  <si>
    <t>1.5.1.1.</t>
  </si>
  <si>
    <t>1.5.1.2.</t>
  </si>
  <si>
    <t>1.5.1.3.</t>
  </si>
  <si>
    <t>2.3.</t>
  </si>
  <si>
    <t>2.3.1.</t>
  </si>
  <si>
    <t>Разработка комплексной системы управления, обеспечивающей эффективное использование муниципальной собственности</t>
  </si>
  <si>
    <t>Оказание финансовой поддержки субъектам малого и среднего предпринимательства</t>
  </si>
  <si>
    <t>Развитие инфраструктуры поддержки субъектов малого и среднего предпринимательства на базе бизнес-инкубатора</t>
  </si>
  <si>
    <t xml:space="preserve">3.1.2. </t>
  </si>
  <si>
    <t>3.1.3.</t>
  </si>
  <si>
    <t>3.1.3.1.</t>
  </si>
  <si>
    <t>3.1.3.2.</t>
  </si>
  <si>
    <t>Развитие объектов инженерного обеспечения ЖКХ: обеспечение качественного и надежного водоснабжения и водоотведения, тепло- и электроснабжения потребителей, присоединенных к соответствующим системам</t>
  </si>
  <si>
    <t>Развитие объектов, используемых в сфере теплоснабжения города Красноярска</t>
  </si>
  <si>
    <t>*)</t>
  </si>
  <si>
    <t xml:space="preserve">финансирование с учетом вычета по налоговым платежам </t>
  </si>
  <si>
    <t>2.5.2.</t>
  </si>
  <si>
    <t>3.1.3.3.</t>
  </si>
  <si>
    <r>
      <t xml:space="preserve">Повышение доли неналоговых доходов в бюджет города </t>
    </r>
    <r>
      <rPr>
        <sz val="12"/>
        <color rgb="FFFF0000"/>
        <rFont val="Times New Roman"/>
        <family val="1"/>
        <charset val="204"/>
      </rPr>
      <t>(сумма доходов без учета поступлений денежных средств от сдачи в аренду лесных участков. Рассчитать сумму дохода в настоящее время невозможно в ввиду отсутствия нормативного правового акта об определении размера арендной платы за лесные участки)</t>
    </r>
  </si>
  <si>
    <t>2.4.7.</t>
  </si>
  <si>
    <t>2.5.3.</t>
  </si>
  <si>
    <t>3.1.3.4.</t>
  </si>
  <si>
    <t>Комплексная застройка в микрорайоне Взлетка нового центра города «Красноярск-Сити»</t>
  </si>
  <si>
    <t>3.2.2.</t>
  </si>
  <si>
    <t>3.6.</t>
  </si>
  <si>
    <t>3.6.4.</t>
  </si>
  <si>
    <t>Строительство завода по сортировке и переработке бытовых отходов ООО "Чистый город"</t>
  </si>
  <si>
    <t>2.4.8.</t>
  </si>
  <si>
    <t>2.4.8.1.</t>
  </si>
  <si>
    <t>2.4.8.2.</t>
  </si>
  <si>
    <t>2.4.8.4.</t>
  </si>
  <si>
    <t>2.4.8.5.</t>
  </si>
  <si>
    <t>2.4.8.6.</t>
  </si>
  <si>
    <t>2.4.8.7.</t>
  </si>
  <si>
    <t>2.4.8.8.</t>
  </si>
  <si>
    <t>2.4.8.9.</t>
  </si>
  <si>
    <t>2.4.8.10.</t>
  </si>
  <si>
    <t>2.4.8.11.</t>
  </si>
  <si>
    <t>2.4.8.12.</t>
  </si>
  <si>
    <t>2.4.8.13.</t>
  </si>
  <si>
    <t>2.4.8.14.</t>
  </si>
  <si>
    <t>2.4.8.15.</t>
  </si>
  <si>
    <t>2.4.8.16.</t>
  </si>
  <si>
    <t>2.4.8.17.</t>
  </si>
  <si>
    <t>Модернизация экономики</t>
  </si>
  <si>
    <t>Создание условий для включения молодежи как активного субъекта общественных отношений в социально-экономические процессы города через развитие и интеграцию молодежного потенциала</t>
  </si>
  <si>
    <t>ЭФФЕКТИВНОСТЬ ПРОГРАММНЫХ МЕРОПРИЯТИЙ</t>
  </si>
  <si>
    <t xml:space="preserve">Совершенствование системы управления в области охраны окружающей среды.  </t>
  </si>
  <si>
    <t>1.2.3.</t>
  </si>
  <si>
    <t>Снижение напряженности на рынке труда</t>
  </si>
  <si>
    <t>1.2.</t>
  </si>
  <si>
    <t xml:space="preserve"> Развитие рынка труда на основе баланса интересов работодателей и работников, максимальное обеспечение занятости трудоспособного населения и охраны труда работников</t>
  </si>
  <si>
    <t>Производство сухих лигносульфонатов (ООО «Енисейский целлюлозно-бумажный комбинат»)</t>
  </si>
  <si>
    <t>Реконструкция производственных мощностей  для увеличения производства цемента до 2 млн. тонн в год (ООО «Красноярский цемент»)</t>
  </si>
  <si>
    <t>Приобретение  оборудования взамен изношенного (ОАО «Германий»)</t>
  </si>
  <si>
    <t>Создание производства футеровок (ООО "Востокинвестшина")</t>
  </si>
  <si>
    <t>Создание производства по восстановлению крупногабаритных и сверхкрупногабаритных шин (ООО "Востокинвестшина")</t>
  </si>
  <si>
    <t>Приобретение, установка и ввод в эксплуатацию линии покраски профилей (ООО "КраМЗ")</t>
  </si>
  <si>
    <t>Приобретение современного комплекса на базе короткоходового пресса ус 33 МН (ООО "КраМЗ")</t>
  </si>
  <si>
    <t>Создание усовершенствованной технологии получения поликристаллического кремния высокой чистоты, технологического оборудования для ее реализации и производство данного оборудования (ОАО "Красноярский машиностроительный завод")</t>
  </si>
  <si>
    <t>Создание производства котельного оборудования малой мощности от 0,25 МВт до 20 МВт (ОАО "Красноярский машиностроительный завод")</t>
  </si>
  <si>
    <t>Техническое дооснащение и техническое перевооружение (ОАО "Красноярский электровагоноремонтный завод")</t>
  </si>
  <si>
    <t>Модернизация производственных площадей (ООО "Вариант - 999")</t>
  </si>
  <si>
    <t xml:space="preserve">Приложение №2                                                              к Программе социально-экономического развития города Красноярска  до 2020 года </t>
  </si>
  <si>
    <r>
      <t xml:space="preserve">Обеспечение </t>
    </r>
    <r>
      <rPr>
        <sz val="12"/>
        <color rgb="FF000000"/>
        <rFont val="Times New Roman"/>
        <family val="1"/>
        <charset val="204"/>
      </rPr>
      <t>устойчивого градостроительного развития территории</t>
    </r>
  </si>
  <si>
    <t>2.4.8.18.</t>
  </si>
  <si>
    <t>Комплексная застройка микрорайонов в Октябрьском районе города Красноярска  (ЗАО «Производственно-строительная компания «Союз»)</t>
  </si>
  <si>
    <t xml:space="preserve">Строительство первой очереди проекта жилого района"Южный берег" </t>
  </si>
  <si>
    <t>Реализация инвестиционных проектов ОАО «Енисейская территориальная генерирующая компания (ТГК-13)» по развитию объектов, используемых в сфере теплоснабжения города</t>
  </si>
  <si>
    <t>Реконструкция помещения по адресу: улица Микуцкого, 8 под библиотеку в микрорайоне "Солнечный"</t>
  </si>
  <si>
    <t>Модернизация экономики и переход от отраслевой структуры промышленности к формированию совокупности инфраструктурно и технологически взаимоувязанных наукоемких, высокотехнологичных производств, ориентированных на увеличение производства продукции с высокой добавленной стоимостью</t>
  </si>
  <si>
    <t>Реконструкция участка фасовки антибиотиков цеха № 3 (систем вентиляции и инженерных коммуникаций помещения) в соответствии с требованиями GMP (good manufactured practice) (ОАО "Красфарма")</t>
  </si>
  <si>
    <t>Разработка и изготовление бортового терминала МРК-103Т для мониторинга пассажирского транспорта ("МРК-103 Т") (Федеральное государственное унитарное предприятие "Научно-производственное предприятие "Радиосвязь")</t>
  </si>
  <si>
    <r>
      <t xml:space="preserve">Строительство трех жилых кварталов в микрорайонах Слободы Весны и 3 жилых домов по улицам Шахтеров – Молокова </t>
    </r>
    <r>
      <rPr>
        <sz val="12"/>
        <color theme="1"/>
        <rFont val="Arial"/>
        <family val="2"/>
        <charset val="204"/>
      </rPr>
      <t xml:space="preserve"> (</t>
    </r>
    <r>
      <rPr>
        <sz val="12"/>
        <color theme="1"/>
        <rFont val="Times New Roman"/>
        <family val="1"/>
        <charset val="204"/>
      </rPr>
      <t>ЗАО «Сибагропромстрой»)</t>
    </r>
  </si>
  <si>
    <t>Строительство энергоблока №1 на Красноярской     ТЭЦ-3</t>
  </si>
</sst>
</file>

<file path=xl/styles.xml><?xml version="1.0" encoding="utf-8"?>
<styleSheet xmlns="http://schemas.openxmlformats.org/spreadsheetml/2006/main">
  <numFmts count="2">
    <numFmt numFmtId="164" formatCode="0.0"/>
    <numFmt numFmtId="165" formatCode="#,##0.0"/>
  </numFmts>
  <fonts count="12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2" fillId="0" borderId="0" xfId="0" applyFont="1" applyAlignment="1">
      <alignment horizontal="left" indent="15"/>
    </xf>
    <xf numFmtId="0" fontId="3" fillId="0" borderId="0" xfId="0" applyFont="1" applyAlignment="1">
      <alignment horizontal="left" indent="15"/>
    </xf>
    <xf numFmtId="0" fontId="4" fillId="0" borderId="0" xfId="0" applyFont="1" applyAlignment="1">
      <alignment horizontal="center"/>
    </xf>
    <xf numFmtId="0" fontId="2" fillId="0" borderId="0" xfId="0" applyFont="1"/>
    <xf numFmtId="0" fontId="0" fillId="0" borderId="0" xfId="0" applyFill="1"/>
    <xf numFmtId="0" fontId="1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vertical="top" wrapText="1"/>
    </xf>
    <xf numFmtId="164" fontId="1" fillId="2" borderId="1" xfId="0" applyNumberFormat="1" applyFont="1" applyFill="1" applyBorder="1" applyAlignment="1">
      <alignment horizontal="right" vertical="top" wrapText="1"/>
    </xf>
    <xf numFmtId="0" fontId="0" fillId="2" borderId="0" xfId="0" applyFill="1"/>
    <xf numFmtId="0" fontId="1" fillId="2" borderId="1" xfId="0" applyFont="1" applyFill="1" applyBorder="1" applyAlignment="1">
      <alignment horizontal="justify" vertical="top" wrapText="1"/>
    </xf>
    <xf numFmtId="1" fontId="1" fillId="2" borderId="1" xfId="0" applyNumberFormat="1" applyFont="1" applyFill="1" applyBorder="1" applyAlignment="1">
      <alignment horizontal="center" vertical="top" wrapText="1"/>
    </xf>
    <xf numFmtId="164" fontId="1" fillId="2" borderId="1" xfId="0" applyNumberFormat="1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top" wrapText="1"/>
    </xf>
    <xf numFmtId="165" fontId="1" fillId="2" borderId="1" xfId="0" applyNumberFormat="1" applyFont="1" applyFill="1" applyBorder="1" applyAlignment="1">
      <alignment horizontal="right" vertical="top" wrapText="1"/>
    </xf>
    <xf numFmtId="165" fontId="5" fillId="2" borderId="1" xfId="0" applyNumberFormat="1" applyFont="1" applyFill="1" applyBorder="1" applyAlignment="1">
      <alignment horizontal="right" vertical="top" wrapText="1"/>
    </xf>
    <xf numFmtId="164" fontId="5" fillId="2" borderId="1" xfId="0" applyNumberFormat="1" applyFont="1" applyFill="1" applyBorder="1" applyAlignment="1">
      <alignment horizontal="right" vertical="top" wrapText="1"/>
    </xf>
    <xf numFmtId="0" fontId="7" fillId="2" borderId="0" xfId="0" applyFont="1" applyFill="1"/>
    <xf numFmtId="0" fontId="1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justify" vertical="top" wrapText="1"/>
    </xf>
    <xf numFmtId="164" fontId="5" fillId="0" borderId="1" xfId="0" applyNumberFormat="1" applyFont="1" applyFill="1" applyBorder="1" applyAlignment="1">
      <alignment horizontal="right" vertical="top" wrapText="1"/>
    </xf>
    <xf numFmtId="165" fontId="5" fillId="0" borderId="1" xfId="0" applyNumberFormat="1" applyFont="1" applyFill="1" applyBorder="1" applyAlignment="1">
      <alignment horizontal="right" vertical="top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justify" vertical="top" wrapText="1"/>
    </xf>
    <xf numFmtId="165" fontId="1" fillId="0" borderId="1" xfId="0" applyNumberFormat="1" applyFont="1" applyFill="1" applyBorder="1" applyAlignment="1">
      <alignment horizontal="right" vertical="top" wrapText="1"/>
    </xf>
    <xf numFmtId="0" fontId="6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right" vertical="top" wrapText="1"/>
    </xf>
    <xf numFmtId="0" fontId="1" fillId="0" borderId="1" xfId="0" applyFont="1" applyBorder="1" applyAlignment="1">
      <alignment horizontal="center" vertical="top" wrapText="1"/>
    </xf>
    <xf numFmtId="16" fontId="1" fillId="2" borderId="1" xfId="0" applyNumberFormat="1" applyFont="1" applyFill="1" applyBorder="1" applyAlignment="1">
      <alignment horizontal="center" vertical="top" wrapText="1"/>
    </xf>
    <xf numFmtId="3" fontId="1" fillId="2" borderId="1" xfId="0" applyNumberFormat="1" applyFont="1" applyFill="1" applyBorder="1" applyAlignment="1">
      <alignment horizontal="center" vertical="top" wrapText="1"/>
    </xf>
    <xf numFmtId="0" fontId="0" fillId="0" borderId="0" xfId="0" applyFont="1" applyAlignment="1">
      <alignment horizontal="right"/>
    </xf>
    <xf numFmtId="0" fontId="1" fillId="0" borderId="1" xfId="0" applyFont="1" applyFill="1" applyBorder="1" applyAlignment="1">
      <alignment horizontal="left" vertical="top" wrapText="1" indent="2"/>
    </xf>
    <xf numFmtId="0" fontId="5" fillId="0" borderId="1" xfId="0" applyFont="1" applyFill="1" applyBorder="1" applyAlignment="1">
      <alignment horizontal="left" vertical="top" wrapText="1" indent="2"/>
    </xf>
    <xf numFmtId="0" fontId="5" fillId="0" borderId="1" xfId="0" applyFont="1" applyFill="1" applyBorder="1" applyAlignment="1">
      <alignment vertical="top" wrapText="1"/>
    </xf>
    <xf numFmtId="0" fontId="9" fillId="0" borderId="2" xfId="0" applyFont="1" applyBorder="1" applyAlignment="1">
      <alignment horizontal="center" wrapText="1"/>
    </xf>
    <xf numFmtId="0" fontId="9" fillId="0" borderId="3" xfId="0" applyFont="1" applyBorder="1" applyAlignment="1">
      <alignment horizontal="center" wrapText="1"/>
    </xf>
    <xf numFmtId="0" fontId="9" fillId="0" borderId="4" xfId="0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0" fillId="0" borderId="1" xfId="0" applyFont="1" applyBorder="1" applyAlignment="1"/>
    <xf numFmtId="0" fontId="1" fillId="0" borderId="0" xfId="0" applyFont="1" applyAlignment="1">
      <alignment horizontal="left" wrapText="1"/>
    </xf>
    <xf numFmtId="0" fontId="8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0" fillId="2" borderId="2" xfId="0" applyFont="1" applyFill="1" applyBorder="1" applyAlignment="1">
      <alignment horizontal="center" vertical="top" wrapText="1"/>
    </xf>
    <xf numFmtId="0" fontId="10" fillId="2" borderId="3" xfId="0" applyFont="1" applyFill="1" applyBorder="1" applyAlignment="1">
      <alignment horizontal="center" vertical="top" wrapText="1"/>
    </xf>
    <xf numFmtId="0" fontId="10" fillId="2" borderId="4" xfId="0" applyFont="1" applyFill="1" applyBorder="1" applyAlignment="1">
      <alignment horizontal="center" vertical="top" wrapText="1"/>
    </xf>
    <xf numFmtId="2" fontId="1" fillId="2" borderId="2" xfId="0" applyNumberFormat="1" applyFont="1" applyFill="1" applyBorder="1" applyAlignment="1">
      <alignment horizontal="center" vertical="center" wrapText="1"/>
    </xf>
    <xf numFmtId="2" fontId="1" fillId="2" borderId="3" xfId="0" applyNumberFormat="1" applyFont="1" applyFill="1" applyBorder="1" applyAlignment="1">
      <alignment horizontal="center" vertical="center" wrapText="1"/>
    </xf>
    <xf numFmtId="2" fontId="1" fillId="2" borderId="4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top" wrapText="1"/>
    </xf>
    <xf numFmtId="0" fontId="1" fillId="0" borderId="5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90"/>
  <sheetViews>
    <sheetView tabSelected="1" topLeftCell="A238" zoomScaleNormal="100" workbookViewId="0">
      <selection activeCell="B262" sqref="B262"/>
    </sheetView>
  </sheetViews>
  <sheetFormatPr defaultRowHeight="15"/>
  <cols>
    <col min="1" max="1" width="10.42578125" customWidth="1"/>
    <col min="2" max="2" width="51.140625" customWidth="1"/>
    <col min="3" max="3" width="20.85546875" customWidth="1"/>
    <col min="4" max="4" width="15.28515625" customWidth="1"/>
    <col min="5" max="5" width="14.5703125" customWidth="1"/>
    <col min="6" max="6" width="14.42578125" customWidth="1"/>
    <col min="7" max="7" width="18.85546875" customWidth="1"/>
  </cols>
  <sheetData>
    <row r="1" spans="1:7" ht="64.5" customHeight="1">
      <c r="A1" s="1"/>
      <c r="E1" s="42" t="s">
        <v>109</v>
      </c>
      <c r="F1" s="42"/>
      <c r="G1" s="42"/>
    </row>
    <row r="2" spans="1:7" ht="10.5" customHeight="1">
      <c r="A2" s="2"/>
    </row>
    <row r="3" spans="1:7" ht="20.25">
      <c r="A3" s="43" t="s">
        <v>92</v>
      </c>
      <c r="B3" s="43"/>
      <c r="C3" s="43"/>
      <c r="D3" s="43"/>
      <c r="E3" s="43"/>
      <c r="F3" s="43"/>
      <c r="G3" s="43"/>
    </row>
    <row r="4" spans="1:7" ht="11.25" customHeight="1">
      <c r="A4" s="3"/>
    </row>
    <row r="5" spans="1:7" ht="18.75" customHeight="1">
      <c r="A5" s="40" t="s">
        <v>0</v>
      </c>
      <c r="B5" s="40" t="s">
        <v>1</v>
      </c>
      <c r="C5" s="40" t="s">
        <v>2</v>
      </c>
      <c r="D5" s="40" t="s">
        <v>4</v>
      </c>
      <c r="E5" s="40"/>
      <c r="F5" s="40"/>
      <c r="G5" s="40"/>
    </row>
    <row r="6" spans="1:7" ht="18.75" customHeight="1">
      <c r="A6" s="40"/>
      <c r="B6" s="40"/>
      <c r="C6" s="41"/>
      <c r="D6" s="40" t="s">
        <v>5</v>
      </c>
      <c r="E6" s="40"/>
      <c r="F6" s="40"/>
      <c r="G6" s="40"/>
    </row>
    <row r="7" spans="1:7" ht="36" customHeight="1">
      <c r="A7" s="40"/>
      <c r="B7" s="40"/>
      <c r="C7" s="29" t="s">
        <v>3</v>
      </c>
      <c r="D7" s="29" t="s">
        <v>6</v>
      </c>
      <c r="E7" s="29" t="s">
        <v>7</v>
      </c>
      <c r="F7" s="29" t="s">
        <v>8</v>
      </c>
      <c r="G7" s="29" t="s">
        <v>9</v>
      </c>
    </row>
    <row r="8" spans="1:7" ht="21" customHeight="1">
      <c r="A8" s="6" t="s">
        <v>10</v>
      </c>
      <c r="B8" s="39" t="s">
        <v>11</v>
      </c>
      <c r="C8" s="39"/>
      <c r="D8" s="39"/>
      <c r="E8" s="39"/>
      <c r="F8" s="39"/>
      <c r="G8" s="39"/>
    </row>
    <row r="9" spans="1:7" ht="31.5" customHeight="1">
      <c r="A9" s="30" t="s">
        <v>96</v>
      </c>
      <c r="B9" s="36" t="s">
        <v>97</v>
      </c>
      <c r="C9" s="37"/>
      <c r="D9" s="37"/>
      <c r="E9" s="37"/>
      <c r="F9" s="37"/>
      <c r="G9" s="38"/>
    </row>
    <row r="10" spans="1:7" s="9" customFormat="1" ht="15.75">
      <c r="A10" s="18" t="s">
        <v>94</v>
      </c>
      <c r="B10" s="7" t="s">
        <v>95</v>
      </c>
      <c r="C10" s="6">
        <v>451</v>
      </c>
      <c r="D10" s="8"/>
      <c r="E10" s="8"/>
      <c r="F10" s="8"/>
      <c r="G10" s="8"/>
    </row>
    <row r="11" spans="1:7" s="9" customFormat="1" ht="15.75">
      <c r="A11" s="6"/>
      <c r="B11" s="7" t="s">
        <v>13</v>
      </c>
      <c r="C11" s="6">
        <v>451</v>
      </c>
      <c r="D11" s="8"/>
      <c r="E11" s="8"/>
      <c r="F11" s="8"/>
      <c r="G11" s="8"/>
    </row>
    <row r="12" spans="1:7" s="9" customFormat="1" ht="15.75">
      <c r="A12" s="6"/>
      <c r="B12" s="7" t="s">
        <v>14</v>
      </c>
      <c r="C12" s="6"/>
      <c r="D12" s="8"/>
      <c r="E12" s="8"/>
      <c r="F12" s="8"/>
      <c r="G12" s="8"/>
    </row>
    <row r="13" spans="1:7" s="9" customFormat="1" ht="15.75">
      <c r="A13" s="6"/>
      <c r="B13" s="7" t="s">
        <v>15</v>
      </c>
      <c r="C13" s="6"/>
      <c r="D13" s="8"/>
      <c r="E13" s="8"/>
      <c r="F13" s="8"/>
      <c r="G13" s="8"/>
    </row>
    <row r="14" spans="1:7" s="9" customFormat="1" ht="15.75">
      <c r="A14" s="6"/>
      <c r="B14" s="7" t="s">
        <v>16</v>
      </c>
      <c r="C14" s="6"/>
      <c r="D14" s="8"/>
      <c r="E14" s="8"/>
      <c r="F14" s="8"/>
      <c r="G14" s="8"/>
    </row>
    <row r="15" spans="1:7" s="9" customFormat="1" ht="15.75">
      <c r="A15" s="6"/>
      <c r="B15" s="7" t="s">
        <v>17</v>
      </c>
      <c r="C15" s="6"/>
      <c r="D15" s="8"/>
      <c r="E15" s="8"/>
      <c r="F15" s="8"/>
      <c r="G15" s="8"/>
    </row>
    <row r="16" spans="1:7" ht="38.25" customHeight="1">
      <c r="A16" s="30" t="s">
        <v>44</v>
      </c>
      <c r="B16" s="45" t="s">
        <v>45</v>
      </c>
      <c r="C16" s="46"/>
      <c r="D16" s="46"/>
      <c r="E16" s="46"/>
      <c r="F16" s="46"/>
      <c r="G16" s="47"/>
    </row>
    <row r="17" spans="1:7" s="9" customFormat="1" ht="31.5">
      <c r="A17" s="6" t="s">
        <v>46</v>
      </c>
      <c r="B17" s="7" t="s">
        <v>19</v>
      </c>
      <c r="C17" s="6">
        <f>C18+C19+C20+C21+C22+C23</f>
        <v>26</v>
      </c>
      <c r="D17" s="8">
        <f>D18+D19+D20+D21+D22+D23</f>
        <v>5825.2</v>
      </c>
      <c r="E17" s="8">
        <f t="shared" ref="E17:G17" si="0">E18+E19+E20+E21+E22+E23</f>
        <v>2074.1</v>
      </c>
      <c r="F17" s="8">
        <f t="shared" si="0"/>
        <v>1014</v>
      </c>
      <c r="G17" s="8">
        <f t="shared" si="0"/>
        <v>8913.3000000000011</v>
      </c>
    </row>
    <row r="18" spans="1:7" s="9" customFormat="1" ht="15.75">
      <c r="A18" s="6"/>
      <c r="B18" s="7" t="s">
        <v>12</v>
      </c>
      <c r="C18" s="6">
        <v>26</v>
      </c>
      <c r="D18" s="8">
        <v>786.7</v>
      </c>
      <c r="E18" s="8">
        <v>318.60000000000002</v>
      </c>
      <c r="F18" s="8">
        <v>169</v>
      </c>
      <c r="G18" s="8">
        <f>D18+E18+F18</f>
        <v>1274.3000000000002</v>
      </c>
    </row>
    <row r="19" spans="1:7" s="9" customFormat="1" ht="15.75">
      <c r="A19" s="6"/>
      <c r="B19" s="7" t="s">
        <v>13</v>
      </c>
      <c r="C19" s="6"/>
      <c r="D19" s="8">
        <v>1007.7</v>
      </c>
      <c r="E19" s="8">
        <v>351.1</v>
      </c>
      <c r="F19" s="8">
        <v>169</v>
      </c>
      <c r="G19" s="8">
        <f t="shared" ref="G19:G23" si="1">D19+E19+F19</f>
        <v>1527.8000000000002</v>
      </c>
    </row>
    <row r="20" spans="1:7" s="9" customFormat="1" ht="15.75">
      <c r="A20" s="6"/>
      <c r="B20" s="7" t="s">
        <v>14</v>
      </c>
      <c r="C20" s="6"/>
      <c r="D20" s="8">
        <v>1007.7</v>
      </c>
      <c r="E20" s="8">
        <v>351.1</v>
      </c>
      <c r="F20" s="8">
        <v>169</v>
      </c>
      <c r="G20" s="8">
        <f t="shared" si="1"/>
        <v>1527.8000000000002</v>
      </c>
    </row>
    <row r="21" spans="1:7" s="9" customFormat="1" ht="15.75">
      <c r="A21" s="6"/>
      <c r="B21" s="7" t="s">
        <v>15</v>
      </c>
      <c r="C21" s="6"/>
      <c r="D21" s="8">
        <v>1007.7</v>
      </c>
      <c r="E21" s="8">
        <v>351.1</v>
      </c>
      <c r="F21" s="8">
        <v>169</v>
      </c>
      <c r="G21" s="8">
        <f t="shared" si="1"/>
        <v>1527.8000000000002</v>
      </c>
    </row>
    <row r="22" spans="1:7" s="9" customFormat="1" ht="15.75">
      <c r="A22" s="6"/>
      <c r="B22" s="7" t="s">
        <v>16</v>
      </c>
      <c r="C22" s="6"/>
      <c r="D22" s="8">
        <v>1007.7</v>
      </c>
      <c r="E22" s="8">
        <v>351.1</v>
      </c>
      <c r="F22" s="8">
        <v>169</v>
      </c>
      <c r="G22" s="8">
        <f t="shared" si="1"/>
        <v>1527.8000000000002</v>
      </c>
    </row>
    <row r="23" spans="1:7" s="9" customFormat="1" ht="15.75">
      <c r="A23" s="6"/>
      <c r="B23" s="7" t="s">
        <v>17</v>
      </c>
      <c r="C23" s="6"/>
      <c r="D23" s="8">
        <v>1007.7</v>
      </c>
      <c r="E23" s="8">
        <v>351.1</v>
      </c>
      <c r="F23" s="8">
        <v>169</v>
      </c>
      <c r="G23" s="8">
        <f t="shared" si="1"/>
        <v>1527.8000000000002</v>
      </c>
    </row>
    <row r="24" spans="1:7" s="9" customFormat="1" ht="31.5">
      <c r="A24" s="6" t="s">
        <v>47</v>
      </c>
      <c r="B24" s="10" t="s">
        <v>20</v>
      </c>
      <c r="C24" s="6">
        <f>C25+C26+C27+C28+C29+C30</f>
        <v>25</v>
      </c>
      <c r="D24" s="8">
        <f>D25+D26+D27+D28+D29+D30</f>
        <v>1944</v>
      </c>
      <c r="E24" s="8">
        <f t="shared" ref="E24" si="2">E25+E26+E27+E28+E29+E30</f>
        <v>520</v>
      </c>
      <c r="F24" s="8">
        <f t="shared" ref="F24" si="3">F25+F26+F27+F28+F29+F30</f>
        <v>328</v>
      </c>
      <c r="G24" s="8">
        <f t="shared" ref="G24" si="4">G25+G26+G27+G28+G29+G30</f>
        <v>2792</v>
      </c>
    </row>
    <row r="25" spans="1:7" s="9" customFormat="1" ht="15.75">
      <c r="A25" s="6"/>
      <c r="B25" s="7" t="s">
        <v>12</v>
      </c>
      <c r="C25" s="11"/>
      <c r="D25" s="8"/>
      <c r="E25" s="8"/>
      <c r="F25" s="8"/>
      <c r="G25" s="8"/>
    </row>
    <row r="26" spans="1:7" s="9" customFormat="1" ht="15.75">
      <c r="A26" s="6"/>
      <c r="B26" s="7" t="s">
        <v>13</v>
      </c>
      <c r="C26" s="11"/>
      <c r="D26" s="8"/>
      <c r="E26" s="8"/>
      <c r="F26" s="8"/>
      <c r="G26" s="8"/>
    </row>
    <row r="27" spans="1:7" s="9" customFormat="1" ht="15.75">
      <c r="A27" s="6"/>
      <c r="B27" s="7" t="s">
        <v>14</v>
      </c>
      <c r="C27" s="11">
        <v>25</v>
      </c>
      <c r="D27" s="8">
        <v>486</v>
      </c>
      <c r="E27" s="8">
        <v>130</v>
      </c>
      <c r="F27" s="8">
        <v>82</v>
      </c>
      <c r="G27" s="8">
        <v>698</v>
      </c>
    </row>
    <row r="28" spans="1:7" s="9" customFormat="1" ht="15.75">
      <c r="A28" s="6"/>
      <c r="B28" s="7" t="s">
        <v>15</v>
      </c>
      <c r="C28" s="6"/>
      <c r="D28" s="8">
        <v>486</v>
      </c>
      <c r="E28" s="8">
        <v>130</v>
      </c>
      <c r="F28" s="8">
        <v>82</v>
      </c>
      <c r="G28" s="8">
        <v>698</v>
      </c>
    </row>
    <row r="29" spans="1:7" s="9" customFormat="1" ht="15.75">
      <c r="A29" s="6"/>
      <c r="B29" s="7" t="s">
        <v>16</v>
      </c>
      <c r="C29" s="6"/>
      <c r="D29" s="8">
        <v>486</v>
      </c>
      <c r="E29" s="8">
        <v>130</v>
      </c>
      <c r="F29" s="8">
        <v>82</v>
      </c>
      <c r="G29" s="8">
        <v>698</v>
      </c>
    </row>
    <row r="30" spans="1:7" s="9" customFormat="1" ht="15.75">
      <c r="A30" s="6"/>
      <c r="B30" s="7" t="s">
        <v>17</v>
      </c>
      <c r="C30" s="6"/>
      <c r="D30" s="8">
        <v>486</v>
      </c>
      <c r="E30" s="8">
        <v>130</v>
      </c>
      <c r="F30" s="8">
        <v>82</v>
      </c>
      <c r="G30" s="8">
        <v>698</v>
      </c>
    </row>
    <row r="31" spans="1:7" s="9" customFormat="1" ht="51" customHeight="1">
      <c r="A31" s="6" t="s">
        <v>48</v>
      </c>
      <c r="B31" s="10" t="s">
        <v>115</v>
      </c>
      <c r="C31" s="6">
        <f>C32+C33+C34+C35+C36+C37</f>
        <v>10</v>
      </c>
      <c r="D31" s="8">
        <f>D32+D33+D34+D35+D36+D37</f>
        <v>99</v>
      </c>
      <c r="E31" s="8">
        <f t="shared" ref="E31" si="5">E32+E33+E34+E35+E36+E37</f>
        <v>39</v>
      </c>
      <c r="F31" s="8">
        <f t="shared" ref="F31" si="6">F32+F33+F34+F35+F36+F37</f>
        <v>25</v>
      </c>
      <c r="G31" s="8">
        <f t="shared" ref="G31" si="7">G32+G33+G34+G35+G36+G37</f>
        <v>163</v>
      </c>
    </row>
    <row r="32" spans="1:7" s="9" customFormat="1" ht="15.75">
      <c r="A32" s="6"/>
      <c r="B32" s="7" t="s">
        <v>12</v>
      </c>
      <c r="C32" s="6"/>
      <c r="D32" s="12"/>
      <c r="E32" s="12"/>
      <c r="F32" s="12"/>
      <c r="G32" s="12"/>
    </row>
    <row r="33" spans="1:7" s="9" customFormat="1" ht="15.75">
      <c r="A33" s="6"/>
      <c r="B33" s="7" t="s">
        <v>13</v>
      </c>
      <c r="C33" s="6"/>
      <c r="D33" s="12"/>
      <c r="E33" s="12"/>
      <c r="F33" s="12"/>
      <c r="G33" s="12"/>
    </row>
    <row r="34" spans="1:7" s="9" customFormat="1" ht="15.75">
      <c r="A34" s="6"/>
      <c r="B34" s="7" t="s">
        <v>14</v>
      </c>
      <c r="C34" s="6"/>
      <c r="D34" s="12"/>
      <c r="E34" s="12"/>
      <c r="F34" s="12"/>
      <c r="G34" s="12"/>
    </row>
    <row r="35" spans="1:7" s="9" customFormat="1" ht="15.75">
      <c r="A35" s="6"/>
      <c r="B35" s="7" t="s">
        <v>15</v>
      </c>
      <c r="C35" s="6"/>
      <c r="D35" s="12"/>
      <c r="E35" s="12"/>
      <c r="F35" s="12"/>
      <c r="G35" s="12"/>
    </row>
    <row r="36" spans="1:7" s="9" customFormat="1" ht="15.75">
      <c r="A36" s="6"/>
      <c r="B36" s="7" t="s">
        <v>16</v>
      </c>
      <c r="C36" s="6"/>
      <c r="D36" s="12"/>
      <c r="E36" s="12"/>
      <c r="F36" s="12"/>
      <c r="G36" s="12"/>
    </row>
    <row r="37" spans="1:7" s="9" customFormat="1" ht="15.75">
      <c r="A37" s="6"/>
      <c r="B37" s="7" t="s">
        <v>17</v>
      </c>
      <c r="C37" s="6">
        <v>10</v>
      </c>
      <c r="D37" s="8">
        <v>99</v>
      </c>
      <c r="E37" s="8">
        <v>39</v>
      </c>
      <c r="F37" s="8">
        <v>25</v>
      </c>
      <c r="G37" s="8">
        <v>163</v>
      </c>
    </row>
    <row r="38" spans="1:7" ht="37.5" customHeight="1">
      <c r="A38" s="30" t="s">
        <v>18</v>
      </c>
      <c r="B38" s="39" t="s">
        <v>91</v>
      </c>
      <c r="C38" s="39"/>
      <c r="D38" s="39"/>
      <c r="E38" s="39"/>
      <c r="F38" s="39"/>
      <c r="G38" s="39"/>
    </row>
    <row r="39" spans="1:7" s="9" customFormat="1" ht="18" customHeight="1">
      <c r="A39" s="13" t="s">
        <v>42</v>
      </c>
      <c r="B39" s="10" t="s">
        <v>43</v>
      </c>
      <c r="C39" s="6">
        <f>C40+C41+C42+C43+C44+C45</f>
        <v>88</v>
      </c>
      <c r="D39" s="8">
        <f>D40+D41+D42+D43+D44+D45</f>
        <v>3550</v>
      </c>
      <c r="E39" s="8">
        <f t="shared" ref="E39" si="8">E40+E41+E42+E43+E44+E45</f>
        <v>1438.5</v>
      </c>
      <c r="F39" s="8">
        <f t="shared" ref="F39" si="9">F40+F41+F42+F43+F44+F45</f>
        <v>577.9</v>
      </c>
      <c r="G39" s="8">
        <f t="shared" ref="G39" si="10">G40+G41+G42+G43+G44+G45</f>
        <v>5566.4</v>
      </c>
    </row>
    <row r="40" spans="1:7" s="9" customFormat="1" ht="15.75">
      <c r="A40" s="6"/>
      <c r="B40" s="7" t="s">
        <v>12</v>
      </c>
      <c r="C40" s="6"/>
      <c r="D40" s="14"/>
      <c r="E40" s="14"/>
      <c r="F40" s="14"/>
      <c r="G40" s="14"/>
    </row>
    <row r="41" spans="1:7" s="9" customFormat="1" ht="15.75">
      <c r="A41" s="6"/>
      <c r="B41" s="7" t="s">
        <v>13</v>
      </c>
      <c r="C41" s="6"/>
      <c r="D41" s="14"/>
      <c r="E41" s="14"/>
      <c r="F41" s="14"/>
      <c r="G41" s="14"/>
    </row>
    <row r="42" spans="1:7" s="9" customFormat="1" ht="15.75">
      <c r="A42" s="6"/>
      <c r="B42" s="7" t="s">
        <v>14</v>
      </c>
      <c r="C42" s="6"/>
      <c r="D42" s="14">
        <v>4</v>
      </c>
      <c r="E42" s="14">
        <v>28.8</v>
      </c>
      <c r="F42" s="14">
        <v>7.2</v>
      </c>
      <c r="G42" s="14">
        <f t="shared" ref="G42:G45" si="11">D42+E42+F42</f>
        <v>40</v>
      </c>
    </row>
    <row r="43" spans="1:7" s="9" customFormat="1" ht="15.75">
      <c r="A43" s="6"/>
      <c r="B43" s="7" t="s">
        <v>15</v>
      </c>
      <c r="C43" s="6"/>
      <c r="D43" s="14">
        <v>6</v>
      </c>
      <c r="E43" s="14">
        <v>43.2</v>
      </c>
      <c r="F43" s="14">
        <v>10.8</v>
      </c>
      <c r="G43" s="14">
        <f t="shared" si="11"/>
        <v>60</v>
      </c>
    </row>
    <row r="44" spans="1:7" s="9" customFormat="1" ht="15.75">
      <c r="A44" s="6"/>
      <c r="B44" s="7" t="s">
        <v>16</v>
      </c>
      <c r="C44" s="6"/>
      <c r="D44" s="14">
        <v>10</v>
      </c>
      <c r="E44" s="14">
        <v>72</v>
      </c>
      <c r="F44" s="14">
        <v>18</v>
      </c>
      <c r="G44" s="14">
        <f t="shared" si="11"/>
        <v>100</v>
      </c>
    </row>
    <row r="45" spans="1:7" s="9" customFormat="1" ht="15.75">
      <c r="A45" s="6"/>
      <c r="B45" s="7" t="s">
        <v>17</v>
      </c>
      <c r="C45" s="6">
        <v>88</v>
      </c>
      <c r="D45" s="14">
        <v>3530</v>
      </c>
      <c r="E45" s="14">
        <v>1294.5</v>
      </c>
      <c r="F45" s="14">
        <v>541.9</v>
      </c>
      <c r="G45" s="14">
        <f t="shared" si="11"/>
        <v>5366.4</v>
      </c>
    </row>
    <row r="46" spans="1:7" ht="17.25" customHeight="1">
      <c r="A46" s="6" t="s">
        <v>21</v>
      </c>
      <c r="B46" s="39" t="s">
        <v>90</v>
      </c>
      <c r="C46" s="39"/>
      <c r="D46" s="39"/>
      <c r="E46" s="39"/>
      <c r="F46" s="39"/>
      <c r="G46" s="39"/>
    </row>
    <row r="47" spans="1:7" s="9" customFormat="1" ht="22.5" hidden="1" customHeight="1">
      <c r="A47" s="30" t="s">
        <v>49</v>
      </c>
      <c r="B47" s="39" t="s">
        <v>51</v>
      </c>
      <c r="C47" s="39"/>
      <c r="D47" s="39"/>
      <c r="E47" s="39"/>
      <c r="F47" s="39"/>
      <c r="G47" s="39"/>
    </row>
    <row r="48" spans="1:7" s="9" customFormat="1" ht="115.5" hidden="1" customHeight="1">
      <c r="A48" s="6" t="s">
        <v>50</v>
      </c>
      <c r="B48" s="10" t="s">
        <v>64</v>
      </c>
      <c r="C48" s="6"/>
      <c r="D48" s="8"/>
      <c r="E48" s="8"/>
      <c r="F48" s="8"/>
      <c r="G48" s="8"/>
    </row>
    <row r="49" spans="1:7" s="9" customFormat="1" ht="15.75" hidden="1">
      <c r="A49" s="6"/>
      <c r="B49" s="7" t="s">
        <v>12</v>
      </c>
      <c r="C49" s="6"/>
      <c r="D49" s="14"/>
      <c r="E49" s="15"/>
      <c r="F49" s="15"/>
      <c r="G49" s="14"/>
    </row>
    <row r="50" spans="1:7" s="9" customFormat="1" ht="15.75" hidden="1">
      <c r="A50" s="6"/>
      <c r="B50" s="7" t="s">
        <v>13</v>
      </c>
      <c r="C50" s="6"/>
      <c r="D50" s="14"/>
      <c r="E50" s="15"/>
      <c r="F50" s="15"/>
      <c r="G50" s="14"/>
    </row>
    <row r="51" spans="1:7" s="9" customFormat="1" ht="15.75" hidden="1">
      <c r="A51" s="6"/>
      <c r="B51" s="7" t="s">
        <v>14</v>
      </c>
      <c r="C51" s="6"/>
      <c r="D51" s="14"/>
      <c r="E51" s="15"/>
      <c r="F51" s="15"/>
      <c r="G51" s="14"/>
    </row>
    <row r="52" spans="1:7" s="9" customFormat="1" ht="15.75" hidden="1">
      <c r="A52" s="6"/>
      <c r="B52" s="7" t="s">
        <v>15</v>
      </c>
      <c r="C52" s="6"/>
      <c r="D52" s="14"/>
      <c r="E52" s="14"/>
      <c r="F52" s="14"/>
      <c r="G52" s="14"/>
    </row>
    <row r="53" spans="1:7" s="9" customFormat="1" ht="15.75" hidden="1">
      <c r="A53" s="6"/>
      <c r="B53" s="7" t="s">
        <v>16</v>
      </c>
      <c r="C53" s="6"/>
      <c r="D53" s="14"/>
      <c r="E53" s="14"/>
      <c r="F53" s="14"/>
      <c r="G53" s="14"/>
    </row>
    <row r="54" spans="1:7" s="9" customFormat="1" ht="15.75" hidden="1">
      <c r="A54" s="6"/>
      <c r="B54" s="7" t="s">
        <v>17</v>
      </c>
      <c r="C54" s="6"/>
      <c r="D54" s="14"/>
      <c r="E54" s="14"/>
      <c r="F54" s="14"/>
      <c r="G54" s="14"/>
    </row>
    <row r="55" spans="1:7" ht="51" customHeight="1">
      <c r="A55" s="30" t="s">
        <v>24</v>
      </c>
      <c r="B55" s="48" t="s">
        <v>116</v>
      </c>
      <c r="C55" s="49"/>
      <c r="D55" s="49"/>
      <c r="E55" s="49"/>
      <c r="F55" s="49"/>
      <c r="G55" s="50"/>
    </row>
    <row r="56" spans="1:7" s="9" customFormat="1" ht="68.25" customHeight="1">
      <c r="A56" s="19" t="s">
        <v>65</v>
      </c>
      <c r="B56" s="20" t="s">
        <v>29</v>
      </c>
      <c r="C56" s="19">
        <f>C57+C58+C59+C60+C61+C62</f>
        <v>123</v>
      </c>
      <c r="D56" s="21">
        <f>D57+D58+D59+D60+D61+D62</f>
        <v>47048</v>
      </c>
      <c r="E56" s="21">
        <f t="shared" ref="E56" si="12">E57+E58+E59+E60+E61+E62</f>
        <v>29944</v>
      </c>
      <c r="F56" s="21">
        <f t="shared" ref="F56" si="13">F57+F58+F59+F60+F61+F62</f>
        <v>3398</v>
      </c>
      <c r="G56" s="21">
        <f>G57+G58+G59+G60+G61+G62</f>
        <v>80390</v>
      </c>
    </row>
    <row r="57" spans="1:7" s="9" customFormat="1" ht="15.75">
      <c r="A57" s="20"/>
      <c r="B57" s="20" t="s">
        <v>12</v>
      </c>
      <c r="C57" s="19"/>
      <c r="D57" s="22"/>
      <c r="E57" s="22"/>
      <c r="F57" s="22"/>
      <c r="G57" s="22"/>
    </row>
    <row r="58" spans="1:7" s="9" customFormat="1" ht="15.75">
      <c r="A58" s="20"/>
      <c r="B58" s="20" t="s">
        <v>13</v>
      </c>
      <c r="C58" s="19">
        <v>16</v>
      </c>
      <c r="D58" s="22">
        <v>1276</v>
      </c>
      <c r="E58" s="22">
        <v>343.8</v>
      </c>
      <c r="F58" s="22">
        <v>221.2</v>
      </c>
      <c r="G58" s="22">
        <f>D58+E58+F58</f>
        <v>1841</v>
      </c>
    </row>
    <row r="59" spans="1:7" s="9" customFormat="1" ht="15.75">
      <c r="A59" s="20"/>
      <c r="B59" s="20" t="s">
        <v>14</v>
      </c>
      <c r="C59" s="19">
        <v>20</v>
      </c>
      <c r="D59" s="22">
        <v>3231</v>
      </c>
      <c r="E59" s="22">
        <v>703.6</v>
      </c>
      <c r="F59" s="22">
        <v>316.39999999999998</v>
      </c>
      <c r="G59" s="22">
        <f t="shared" ref="G59:G62" si="14">D59+E59+F59</f>
        <v>4251</v>
      </c>
    </row>
    <row r="60" spans="1:7" s="9" customFormat="1" ht="15.75">
      <c r="A60" s="20"/>
      <c r="B60" s="20" t="s">
        <v>15</v>
      </c>
      <c r="C60" s="19">
        <v>25</v>
      </c>
      <c r="D60" s="22">
        <v>7161</v>
      </c>
      <c r="E60" s="22">
        <v>6552.4</v>
      </c>
      <c r="F60" s="22">
        <v>441.6</v>
      </c>
      <c r="G60" s="22">
        <f t="shared" si="14"/>
        <v>14155</v>
      </c>
    </row>
    <row r="61" spans="1:7" s="9" customFormat="1" ht="15.75">
      <c r="A61" s="20"/>
      <c r="B61" s="20" t="s">
        <v>16</v>
      </c>
      <c r="C61" s="19">
        <v>30</v>
      </c>
      <c r="D61" s="22">
        <v>12568</v>
      </c>
      <c r="E61" s="22">
        <v>9085.7999999999993</v>
      </c>
      <c r="F61" s="22">
        <v>579.20000000000005</v>
      </c>
      <c r="G61" s="22">
        <f t="shared" si="14"/>
        <v>22233</v>
      </c>
    </row>
    <row r="62" spans="1:7" s="9" customFormat="1" ht="15.75">
      <c r="A62" s="20"/>
      <c r="B62" s="20" t="s">
        <v>17</v>
      </c>
      <c r="C62" s="19">
        <v>32</v>
      </c>
      <c r="D62" s="22">
        <v>22812</v>
      </c>
      <c r="E62" s="22">
        <v>13258.4</v>
      </c>
      <c r="F62" s="22">
        <v>1839.6</v>
      </c>
      <c r="G62" s="22">
        <f t="shared" si="14"/>
        <v>37910</v>
      </c>
    </row>
    <row r="63" spans="1:7" s="9" customFormat="1" ht="53.25" customHeight="1">
      <c r="A63" s="23" t="s">
        <v>73</v>
      </c>
      <c r="B63" s="20" t="s">
        <v>22</v>
      </c>
      <c r="C63" s="19">
        <f>C64+C65+C66+C67+C68+C69</f>
        <v>966</v>
      </c>
      <c r="D63" s="21">
        <f>D64+D65+D66+D67+D68+D69</f>
        <v>1593727.7999999998</v>
      </c>
      <c r="E63" s="21">
        <f t="shared" ref="E63" si="15">E64+E65+E66+E67+E68+E69</f>
        <v>1249105.3</v>
      </c>
      <c r="F63" s="21">
        <f t="shared" ref="F63" si="16">F64+F65+F66+F67+F68+F69</f>
        <v>401631.19999999995</v>
      </c>
      <c r="G63" s="21">
        <f t="shared" ref="G63" si="17">G64+G65+G66+G67+G68+G69</f>
        <v>3244464.3000000003</v>
      </c>
    </row>
    <row r="64" spans="1:7" s="9" customFormat="1" ht="15.75">
      <c r="A64" s="24"/>
      <c r="B64" s="24" t="s">
        <v>12</v>
      </c>
      <c r="C64" s="23">
        <f t="shared" ref="C64:F69" si="18">C72+C79+C86+C93+C100+C107+C114+C121+C128+C135+C142+C149+C156+C163+C170+C177+C184</f>
        <v>5</v>
      </c>
      <c r="D64" s="25">
        <f t="shared" si="18"/>
        <v>14843</v>
      </c>
      <c r="E64" s="25">
        <f t="shared" si="18"/>
        <v>21918.6</v>
      </c>
      <c r="F64" s="25">
        <f t="shared" si="18"/>
        <v>7204.1</v>
      </c>
      <c r="G64" s="25">
        <f>D64+E64+F64</f>
        <v>43965.7</v>
      </c>
    </row>
    <row r="65" spans="1:7" s="9" customFormat="1" ht="15.75">
      <c r="A65" s="24"/>
      <c r="B65" s="24" t="s">
        <v>13</v>
      </c>
      <c r="C65" s="23">
        <f t="shared" si="18"/>
        <v>308</v>
      </c>
      <c r="D65" s="25">
        <f t="shared" si="18"/>
        <v>143441.39999999997</v>
      </c>
      <c r="E65" s="25">
        <f t="shared" si="18"/>
        <v>93553.9</v>
      </c>
      <c r="F65" s="25">
        <f t="shared" si="18"/>
        <v>26134.400000000001</v>
      </c>
      <c r="G65" s="25">
        <f t="shared" ref="G65:G68" si="19">D65+E65+F65</f>
        <v>263129.69999999995</v>
      </c>
    </row>
    <row r="66" spans="1:7" s="9" customFormat="1" ht="15.75">
      <c r="A66" s="24"/>
      <c r="B66" s="24" t="s">
        <v>14</v>
      </c>
      <c r="C66" s="23">
        <f t="shared" si="18"/>
        <v>366</v>
      </c>
      <c r="D66" s="25">
        <f t="shared" si="18"/>
        <v>194963.3</v>
      </c>
      <c r="E66" s="25">
        <f t="shared" si="18"/>
        <v>158517.70000000001</v>
      </c>
      <c r="F66" s="25">
        <f t="shared" si="18"/>
        <v>46918.9</v>
      </c>
      <c r="G66" s="25">
        <f t="shared" si="19"/>
        <v>400399.9</v>
      </c>
    </row>
    <row r="67" spans="1:7" s="9" customFormat="1" ht="15.75">
      <c r="A67" s="24"/>
      <c r="B67" s="24" t="s">
        <v>15</v>
      </c>
      <c r="C67" s="23">
        <f t="shared" si="18"/>
        <v>97</v>
      </c>
      <c r="D67" s="25">
        <f t="shared" si="18"/>
        <v>185864.69999999998</v>
      </c>
      <c r="E67" s="25">
        <f t="shared" si="18"/>
        <v>267152.39999999997</v>
      </c>
      <c r="F67" s="25">
        <f t="shared" si="18"/>
        <v>64787.199999999997</v>
      </c>
      <c r="G67" s="25">
        <f t="shared" si="19"/>
        <v>517804.3</v>
      </c>
    </row>
    <row r="68" spans="1:7" s="9" customFormat="1" ht="15.75">
      <c r="A68" s="24"/>
      <c r="B68" s="24" t="s">
        <v>16</v>
      </c>
      <c r="C68" s="23">
        <f t="shared" si="18"/>
        <v>190</v>
      </c>
      <c r="D68" s="25">
        <f t="shared" si="18"/>
        <v>417615.69999999995</v>
      </c>
      <c r="E68" s="25">
        <f t="shared" si="18"/>
        <v>359860.9</v>
      </c>
      <c r="F68" s="25">
        <f t="shared" si="18"/>
        <v>107367.99999999999</v>
      </c>
      <c r="G68" s="25">
        <f t="shared" si="19"/>
        <v>884844.6</v>
      </c>
    </row>
    <row r="69" spans="1:7" s="9" customFormat="1" ht="15.75">
      <c r="A69" s="24"/>
      <c r="B69" s="24" t="s">
        <v>17</v>
      </c>
      <c r="C69" s="23">
        <f t="shared" si="18"/>
        <v>0</v>
      </c>
      <c r="D69" s="25">
        <f t="shared" si="18"/>
        <v>636999.70000000007</v>
      </c>
      <c r="E69" s="25">
        <f t="shared" si="18"/>
        <v>348101.8</v>
      </c>
      <c r="F69" s="25">
        <f t="shared" si="18"/>
        <v>149218.6</v>
      </c>
      <c r="G69" s="25">
        <f>D69+E69+F69</f>
        <v>1134320.1000000001</v>
      </c>
    </row>
    <row r="70" spans="1:7" s="9" customFormat="1" ht="15.75">
      <c r="A70" s="24"/>
      <c r="B70" s="24" t="s">
        <v>23</v>
      </c>
      <c r="C70" s="23"/>
      <c r="D70" s="25"/>
      <c r="E70" s="25"/>
      <c r="F70" s="25"/>
      <c r="G70" s="25"/>
    </row>
    <row r="71" spans="1:7" s="9" customFormat="1" ht="31.5">
      <c r="A71" s="23" t="s">
        <v>74</v>
      </c>
      <c r="B71" s="24" t="s">
        <v>25</v>
      </c>
      <c r="C71" s="19">
        <f>C72+C73+C74+C75+C76+C77</f>
        <v>30</v>
      </c>
      <c r="D71" s="21">
        <f>D72+D73+D74+D75+D76+D77</f>
        <v>8145</v>
      </c>
      <c r="E71" s="21">
        <f t="shared" ref="E71" si="20">E72+E73+E74+E75+E76+E77</f>
        <v>15251</v>
      </c>
      <c r="F71" s="21">
        <f t="shared" ref="F71" si="21">F72+F73+F74+F75+F76+F77</f>
        <v>2414</v>
      </c>
      <c r="G71" s="21">
        <f t="shared" ref="G71" si="22">G72+G73+G74+G75+G76+G77</f>
        <v>25810</v>
      </c>
    </row>
    <row r="72" spans="1:7" s="9" customFormat="1" ht="15.75">
      <c r="A72" s="24"/>
      <c r="B72" s="33">
        <v>2010</v>
      </c>
      <c r="C72" s="23"/>
      <c r="D72" s="25"/>
      <c r="E72" s="25"/>
      <c r="F72" s="25"/>
      <c r="G72" s="25"/>
    </row>
    <row r="73" spans="1:7" s="9" customFormat="1" ht="15.75">
      <c r="A73" s="24"/>
      <c r="B73" s="33">
        <v>2011</v>
      </c>
      <c r="C73" s="23">
        <v>4</v>
      </c>
      <c r="D73" s="25"/>
      <c r="E73" s="25"/>
      <c r="F73" s="25"/>
      <c r="G73" s="25"/>
    </row>
    <row r="74" spans="1:7" s="9" customFormat="1" ht="15.75">
      <c r="A74" s="24"/>
      <c r="B74" s="33">
        <v>2012</v>
      </c>
      <c r="C74" s="23">
        <v>26</v>
      </c>
      <c r="D74" s="25">
        <v>1940</v>
      </c>
      <c r="E74" s="25">
        <v>3644</v>
      </c>
      <c r="F74" s="25">
        <v>376</v>
      </c>
      <c r="G74" s="25">
        <f t="shared" ref="G74:G77" si="23">F74+E74+D74</f>
        <v>5960</v>
      </c>
    </row>
    <row r="75" spans="1:7" s="9" customFormat="1" ht="15.75">
      <c r="A75" s="24"/>
      <c r="B75" s="33">
        <v>2013</v>
      </c>
      <c r="C75" s="23"/>
      <c r="D75" s="25">
        <v>1995</v>
      </c>
      <c r="E75" s="25">
        <v>4175</v>
      </c>
      <c r="F75" s="25">
        <v>630</v>
      </c>
      <c r="G75" s="25">
        <f t="shared" si="23"/>
        <v>6800</v>
      </c>
    </row>
    <row r="76" spans="1:7" s="9" customFormat="1" ht="15.75">
      <c r="A76" s="24"/>
      <c r="B76" s="33">
        <v>2014</v>
      </c>
      <c r="C76" s="23"/>
      <c r="D76" s="25">
        <v>2020</v>
      </c>
      <c r="E76" s="25">
        <v>3896</v>
      </c>
      <c r="F76" s="25">
        <v>684</v>
      </c>
      <c r="G76" s="25">
        <f t="shared" si="23"/>
        <v>6600</v>
      </c>
    </row>
    <row r="77" spans="1:7" s="9" customFormat="1" ht="15.75">
      <c r="A77" s="24"/>
      <c r="B77" s="33">
        <v>2015</v>
      </c>
      <c r="C77" s="23"/>
      <c r="D77" s="25">
        <v>2190</v>
      </c>
      <c r="E77" s="25">
        <v>3536</v>
      </c>
      <c r="F77" s="25">
        <v>724</v>
      </c>
      <c r="G77" s="25">
        <f t="shared" si="23"/>
        <v>6450</v>
      </c>
    </row>
    <row r="78" spans="1:7" s="9" customFormat="1" ht="54" customHeight="1">
      <c r="A78" s="23" t="s">
        <v>75</v>
      </c>
      <c r="B78" s="24" t="s">
        <v>98</v>
      </c>
      <c r="C78" s="19">
        <f>C79+C80+C81+C82+C83+C84</f>
        <v>15</v>
      </c>
      <c r="D78" s="21">
        <f>D79+D80+D81+D82+D83+D84</f>
        <v>7523</v>
      </c>
      <c r="E78" s="21">
        <f t="shared" ref="E78" si="24">E79+E80+E81+E82+E83+E84</f>
        <v>31678.199999999997</v>
      </c>
      <c r="F78" s="21">
        <f t="shared" ref="F78" si="25">F79+F80+F81+F82+F83+F84</f>
        <v>3347.8</v>
      </c>
      <c r="G78" s="21">
        <f t="shared" ref="G78" si="26">G79+G80+G81+G82+G83+G84</f>
        <v>42549</v>
      </c>
    </row>
    <row r="79" spans="1:7" s="9" customFormat="1" ht="15.75">
      <c r="A79" s="24"/>
      <c r="B79" s="33">
        <v>2010</v>
      </c>
      <c r="C79" s="19"/>
      <c r="D79" s="22"/>
      <c r="E79" s="22"/>
      <c r="F79" s="22"/>
      <c r="G79" s="22"/>
    </row>
    <row r="80" spans="1:7" s="9" customFormat="1" ht="15.75">
      <c r="A80" s="24"/>
      <c r="B80" s="33">
        <v>2011</v>
      </c>
      <c r="C80" s="19"/>
      <c r="D80" s="22"/>
      <c r="E80" s="22"/>
      <c r="F80" s="22"/>
      <c r="G80" s="22"/>
    </row>
    <row r="81" spans="1:7" s="9" customFormat="1" ht="15.75">
      <c r="A81" s="24"/>
      <c r="B81" s="33">
        <v>2012</v>
      </c>
      <c r="C81" s="19">
        <v>15</v>
      </c>
      <c r="D81" s="22">
        <v>1730</v>
      </c>
      <c r="E81" s="22">
        <v>7809.8</v>
      </c>
      <c r="F81" s="22">
        <v>555.20000000000005</v>
      </c>
      <c r="G81" s="22">
        <f t="shared" ref="G81:G84" si="27">D81+E81+F81</f>
        <v>10095</v>
      </c>
    </row>
    <row r="82" spans="1:7" s="9" customFormat="1" ht="15.75">
      <c r="A82" s="24"/>
      <c r="B82" s="33">
        <v>2013</v>
      </c>
      <c r="C82" s="19"/>
      <c r="D82" s="22">
        <v>1850</v>
      </c>
      <c r="E82" s="22">
        <v>8026.3</v>
      </c>
      <c r="F82" s="22">
        <v>778.7</v>
      </c>
      <c r="G82" s="22">
        <f t="shared" si="27"/>
        <v>10655</v>
      </c>
    </row>
    <row r="83" spans="1:7" s="9" customFormat="1" ht="15.75">
      <c r="A83" s="24"/>
      <c r="B83" s="33">
        <v>2014</v>
      </c>
      <c r="C83" s="19"/>
      <c r="D83" s="22">
        <v>1936</v>
      </c>
      <c r="E83" s="22">
        <v>7990.5</v>
      </c>
      <c r="F83" s="22">
        <v>939.5</v>
      </c>
      <c r="G83" s="22">
        <f t="shared" si="27"/>
        <v>10866</v>
      </c>
    </row>
    <row r="84" spans="1:7" s="9" customFormat="1" ht="15.75">
      <c r="A84" s="24"/>
      <c r="B84" s="33">
        <v>2015</v>
      </c>
      <c r="C84" s="19"/>
      <c r="D84" s="22">
        <v>2007</v>
      </c>
      <c r="E84" s="22">
        <v>7851.6</v>
      </c>
      <c r="F84" s="22">
        <v>1074.4000000000001</v>
      </c>
      <c r="G84" s="22">
        <f t="shared" si="27"/>
        <v>10933</v>
      </c>
    </row>
    <row r="85" spans="1:7" s="9" customFormat="1" ht="54" customHeight="1">
      <c r="A85" s="23" t="s">
        <v>76</v>
      </c>
      <c r="B85" s="20" t="s">
        <v>99</v>
      </c>
      <c r="C85" s="19">
        <f>C86+C87+C88+C89+C90+C91</f>
        <v>192</v>
      </c>
      <c r="D85" s="21">
        <f>D86+D87+D88+D89+D90+D91</f>
        <v>845659</v>
      </c>
      <c r="E85" s="21">
        <f t="shared" ref="E85" si="28">E86+E87+E88+E89+E90+E91</f>
        <v>401657.2</v>
      </c>
      <c r="F85" s="21">
        <f t="shared" ref="F85" si="29">F86+F87+F88+F89+F90+F91</f>
        <v>153239.79999999999</v>
      </c>
      <c r="G85" s="21">
        <f>G86+G87+G88+G89+G90+G91</f>
        <v>1400556</v>
      </c>
    </row>
    <row r="86" spans="1:7" s="9" customFormat="1" ht="15.75">
      <c r="A86" s="24"/>
      <c r="B86" s="34">
        <v>2010</v>
      </c>
      <c r="C86" s="19"/>
      <c r="D86" s="22"/>
      <c r="E86" s="22"/>
      <c r="F86" s="22"/>
      <c r="G86" s="22"/>
    </row>
    <row r="87" spans="1:7" s="9" customFormat="1" ht="15.75">
      <c r="A87" s="24"/>
      <c r="B87" s="34">
        <v>2011</v>
      </c>
      <c r="C87" s="19">
        <v>28</v>
      </c>
      <c r="D87" s="22">
        <v>35923</v>
      </c>
      <c r="E87" s="22">
        <v>29280.2</v>
      </c>
      <c r="F87" s="22">
        <v>6961.8</v>
      </c>
      <c r="G87" s="22">
        <f>D87+E87+F87</f>
        <v>72165</v>
      </c>
    </row>
    <row r="88" spans="1:7" s="9" customFormat="1" ht="15.75">
      <c r="A88" s="24"/>
      <c r="B88" s="34">
        <v>2012</v>
      </c>
      <c r="C88" s="19"/>
      <c r="D88" s="22">
        <v>43873</v>
      </c>
      <c r="E88" s="22">
        <v>20158</v>
      </c>
      <c r="F88" s="22">
        <v>8716</v>
      </c>
      <c r="G88" s="22">
        <f t="shared" ref="G88:G91" si="30">D88+E88+F88</f>
        <v>72747</v>
      </c>
    </row>
    <row r="89" spans="1:7" s="9" customFormat="1" ht="15.75">
      <c r="A89" s="24"/>
      <c r="B89" s="34">
        <v>2013</v>
      </c>
      <c r="C89" s="19"/>
      <c r="D89" s="22">
        <v>19513</v>
      </c>
      <c r="E89" s="22">
        <v>70587</v>
      </c>
      <c r="F89" s="22">
        <v>10338</v>
      </c>
      <c r="G89" s="22">
        <f t="shared" si="30"/>
        <v>100438</v>
      </c>
    </row>
    <row r="90" spans="1:7" s="9" customFormat="1" ht="15.75">
      <c r="A90" s="24"/>
      <c r="B90" s="34">
        <v>2014</v>
      </c>
      <c r="C90" s="19">
        <v>164</v>
      </c>
      <c r="D90" s="22">
        <v>232699</v>
      </c>
      <c r="E90" s="22">
        <v>156357</v>
      </c>
      <c r="F90" s="22">
        <v>47866</v>
      </c>
      <c r="G90" s="22">
        <f t="shared" si="30"/>
        <v>436922</v>
      </c>
    </row>
    <row r="91" spans="1:7" s="9" customFormat="1" ht="15.75">
      <c r="A91" s="24"/>
      <c r="B91" s="34">
        <v>2015</v>
      </c>
      <c r="C91" s="19"/>
      <c r="D91" s="22">
        <v>513651</v>
      </c>
      <c r="E91" s="22">
        <v>125275</v>
      </c>
      <c r="F91" s="22">
        <v>79358</v>
      </c>
      <c r="G91" s="22">
        <f t="shared" si="30"/>
        <v>718284</v>
      </c>
    </row>
    <row r="92" spans="1:7" s="9" customFormat="1" ht="31.5">
      <c r="A92" s="23" t="s">
        <v>77</v>
      </c>
      <c r="B92" s="20" t="s">
        <v>100</v>
      </c>
      <c r="C92" s="19"/>
      <c r="D92" s="21">
        <f>D93+D94+D95+D96+D97+D98</f>
        <v>3378.3999999999996</v>
      </c>
      <c r="E92" s="21">
        <f t="shared" ref="E92" si="31">E93+E94+E95+E96+E97+E98</f>
        <v>28365.300000000003</v>
      </c>
      <c r="F92" s="21">
        <f t="shared" ref="F92" si="32">F93+F94+F95+F96+F97+F98</f>
        <v>13293.4</v>
      </c>
      <c r="G92" s="21">
        <f t="shared" ref="G92" si="33">G93+G94+G95+G96+G97+G98</f>
        <v>45037.1</v>
      </c>
    </row>
    <row r="93" spans="1:7" s="9" customFormat="1" ht="15.75">
      <c r="A93" s="24"/>
      <c r="B93" s="34">
        <v>2010</v>
      </c>
      <c r="C93" s="19"/>
      <c r="D93" s="22">
        <v>1358.1</v>
      </c>
      <c r="E93" s="22">
        <v>13372</v>
      </c>
      <c r="F93" s="22">
        <v>5496</v>
      </c>
      <c r="G93" s="22">
        <f>D93+E93+F93</f>
        <v>20226.099999999999</v>
      </c>
    </row>
    <row r="94" spans="1:7" s="9" customFormat="1" ht="15.75">
      <c r="A94" s="24"/>
      <c r="B94" s="34">
        <v>2011</v>
      </c>
      <c r="C94" s="19"/>
      <c r="D94" s="22">
        <v>1417.3</v>
      </c>
      <c r="E94" s="22">
        <v>7257.9</v>
      </c>
      <c r="F94" s="22">
        <v>3735.8</v>
      </c>
      <c r="G94" s="22">
        <f>D94+E94+F94</f>
        <v>12411</v>
      </c>
    </row>
    <row r="95" spans="1:7" s="9" customFormat="1" ht="15.75">
      <c r="A95" s="24"/>
      <c r="B95" s="34">
        <v>2012</v>
      </c>
      <c r="C95" s="19"/>
      <c r="D95" s="22">
        <v>603</v>
      </c>
      <c r="E95" s="22">
        <v>7735.4</v>
      </c>
      <c r="F95" s="22">
        <v>4061.6</v>
      </c>
      <c r="G95" s="22">
        <f>D95+E95+F95</f>
        <v>12400</v>
      </c>
    </row>
    <row r="96" spans="1:7" s="9" customFormat="1" ht="15.75">
      <c r="A96" s="24"/>
      <c r="B96" s="34">
        <v>2013</v>
      </c>
      <c r="C96" s="19"/>
      <c r="D96" s="22"/>
      <c r="E96" s="22"/>
      <c r="F96" s="22"/>
      <c r="G96" s="22"/>
    </row>
    <row r="97" spans="1:7" s="9" customFormat="1" ht="15.75">
      <c r="A97" s="24"/>
      <c r="B97" s="34">
        <v>2014</v>
      </c>
      <c r="C97" s="19"/>
      <c r="D97" s="22"/>
      <c r="E97" s="22"/>
      <c r="F97" s="22"/>
      <c r="G97" s="22"/>
    </row>
    <row r="98" spans="1:7" s="9" customFormat="1" ht="15.75">
      <c r="A98" s="24"/>
      <c r="B98" s="34">
        <v>2015</v>
      </c>
      <c r="C98" s="19"/>
      <c r="D98" s="22"/>
      <c r="E98" s="22"/>
      <c r="F98" s="22"/>
      <c r="G98" s="22"/>
    </row>
    <row r="99" spans="1:7" s="9" customFormat="1" ht="53.25" customHeight="1">
      <c r="A99" s="23" t="s">
        <v>78</v>
      </c>
      <c r="B99" s="24" t="s">
        <v>26</v>
      </c>
      <c r="C99" s="19"/>
      <c r="D99" s="21">
        <f>D100+D101+D102+D103+D104+D105</f>
        <v>11459</v>
      </c>
      <c r="E99" s="21">
        <f t="shared" ref="E99" si="34">E100+E101+E102+E103+E104+E105</f>
        <v>11127.4</v>
      </c>
      <c r="F99" s="21">
        <f t="shared" ref="F99" si="35">F100+F101+F102+F103+F104+F105</f>
        <v>2330.6</v>
      </c>
      <c r="G99" s="21">
        <f t="shared" ref="G99" si="36">G100+G101+G102+G103+G104+G105</f>
        <v>24917</v>
      </c>
    </row>
    <row r="100" spans="1:7" s="9" customFormat="1" ht="15.75">
      <c r="A100" s="24"/>
      <c r="B100" s="33">
        <v>2010</v>
      </c>
      <c r="C100" s="23"/>
      <c r="D100" s="25">
        <v>21</v>
      </c>
      <c r="E100" s="25">
        <v>411.4</v>
      </c>
      <c r="F100" s="25">
        <v>37.6</v>
      </c>
      <c r="G100" s="25">
        <f>D100+E100+F100</f>
        <v>470</v>
      </c>
    </row>
    <row r="101" spans="1:7" s="9" customFormat="1" ht="15.75">
      <c r="A101" s="24"/>
      <c r="B101" s="33">
        <v>2011</v>
      </c>
      <c r="C101" s="23"/>
      <c r="D101" s="25">
        <v>156</v>
      </c>
      <c r="E101" s="25">
        <v>1470</v>
      </c>
      <c r="F101" s="25">
        <v>281</v>
      </c>
      <c r="G101" s="25">
        <f t="shared" ref="G101:G104" si="37">D101+E101+F101</f>
        <v>1907</v>
      </c>
    </row>
    <row r="102" spans="1:7" s="9" customFormat="1" ht="15.75">
      <c r="A102" s="24"/>
      <c r="B102" s="33">
        <v>2012</v>
      </c>
      <c r="C102" s="23"/>
      <c r="D102" s="25">
        <v>3742</v>
      </c>
      <c r="E102" s="25">
        <v>2962.6</v>
      </c>
      <c r="F102" s="25">
        <v>636.4</v>
      </c>
      <c r="G102" s="25">
        <f t="shared" si="37"/>
        <v>7341</v>
      </c>
    </row>
    <row r="103" spans="1:7" s="9" customFormat="1" ht="15.75">
      <c r="A103" s="24"/>
      <c r="B103" s="33">
        <v>2013</v>
      </c>
      <c r="C103" s="23"/>
      <c r="D103" s="25">
        <v>3760</v>
      </c>
      <c r="E103" s="25">
        <v>3081.4</v>
      </c>
      <c r="F103" s="25">
        <v>670.6</v>
      </c>
      <c r="G103" s="25">
        <f t="shared" si="37"/>
        <v>7512</v>
      </c>
    </row>
    <row r="104" spans="1:7" s="9" customFormat="1" ht="15.75">
      <c r="A104" s="24"/>
      <c r="B104" s="33">
        <v>2014</v>
      </c>
      <c r="C104" s="23"/>
      <c r="D104" s="25">
        <v>3780</v>
      </c>
      <c r="E104" s="25">
        <v>3202</v>
      </c>
      <c r="F104" s="25">
        <v>705</v>
      </c>
      <c r="G104" s="25">
        <f t="shared" si="37"/>
        <v>7687</v>
      </c>
    </row>
    <row r="105" spans="1:7" s="9" customFormat="1" ht="15.75">
      <c r="A105" s="24"/>
      <c r="B105" s="33">
        <v>2015</v>
      </c>
      <c r="C105" s="23"/>
      <c r="D105" s="25"/>
      <c r="E105" s="25"/>
      <c r="F105" s="25"/>
      <c r="G105" s="25"/>
    </row>
    <row r="106" spans="1:7" s="9" customFormat="1" ht="66" customHeight="1">
      <c r="A106" s="23" t="s">
        <v>79</v>
      </c>
      <c r="B106" s="24" t="s">
        <v>27</v>
      </c>
      <c r="C106" s="19">
        <v>5</v>
      </c>
      <c r="D106" s="21">
        <f>D107+D108+D109+D110+D111+D112</f>
        <v>3786</v>
      </c>
      <c r="E106" s="21">
        <f t="shared" ref="E106" si="38">E107+E108+E109+E110+E111+E112</f>
        <v>2136</v>
      </c>
      <c r="F106" s="21">
        <f t="shared" ref="F106" si="39">F107+F108+F109+F110+F111+F112</f>
        <v>462</v>
      </c>
      <c r="G106" s="21">
        <f t="shared" ref="G106" si="40">G107+G108+G109+G110+G111+G112</f>
        <v>6384</v>
      </c>
    </row>
    <row r="107" spans="1:7" s="9" customFormat="1" ht="15.75">
      <c r="A107" s="24"/>
      <c r="B107" s="33">
        <v>2010</v>
      </c>
      <c r="C107" s="23"/>
      <c r="D107" s="25">
        <v>239</v>
      </c>
      <c r="E107" s="25">
        <v>59</v>
      </c>
      <c r="F107" s="25">
        <v>25</v>
      </c>
      <c r="G107" s="25">
        <f>D107+E107+F107</f>
        <v>323</v>
      </c>
    </row>
    <row r="108" spans="1:7" s="9" customFormat="1" ht="15.75">
      <c r="A108" s="24"/>
      <c r="B108" s="33">
        <v>2011</v>
      </c>
      <c r="C108" s="23">
        <v>2</v>
      </c>
      <c r="D108" s="25">
        <v>0</v>
      </c>
      <c r="E108" s="25">
        <v>40</v>
      </c>
      <c r="F108" s="25">
        <v>0</v>
      </c>
      <c r="G108" s="25">
        <f t="shared" ref="G108:G111" si="41">D108+E108+F108</f>
        <v>40</v>
      </c>
    </row>
    <row r="109" spans="1:7" s="9" customFormat="1" ht="15.75">
      <c r="A109" s="24"/>
      <c r="B109" s="33">
        <v>2012</v>
      </c>
      <c r="C109" s="23"/>
      <c r="D109" s="25">
        <v>0</v>
      </c>
      <c r="E109" s="25">
        <v>121</v>
      </c>
      <c r="F109" s="25">
        <v>0</v>
      </c>
      <c r="G109" s="25">
        <f t="shared" si="41"/>
        <v>121</v>
      </c>
    </row>
    <row r="110" spans="1:7" s="9" customFormat="1" ht="15.75">
      <c r="A110" s="24"/>
      <c r="B110" s="33">
        <v>2013</v>
      </c>
      <c r="C110" s="23">
        <v>3</v>
      </c>
      <c r="D110" s="25">
        <v>754</v>
      </c>
      <c r="E110" s="25">
        <v>690</v>
      </c>
      <c r="F110" s="25">
        <v>145</v>
      </c>
      <c r="G110" s="25">
        <f t="shared" si="41"/>
        <v>1589</v>
      </c>
    </row>
    <row r="111" spans="1:7" s="9" customFormat="1" ht="15.75">
      <c r="A111" s="24"/>
      <c r="B111" s="33">
        <v>2014</v>
      </c>
      <c r="C111" s="23"/>
      <c r="D111" s="25">
        <v>2793</v>
      </c>
      <c r="E111" s="25">
        <v>1226</v>
      </c>
      <c r="F111" s="25">
        <v>292</v>
      </c>
      <c r="G111" s="25">
        <f t="shared" si="41"/>
        <v>4311</v>
      </c>
    </row>
    <row r="112" spans="1:7" s="9" customFormat="1" ht="15.75">
      <c r="A112" s="24"/>
      <c r="B112" s="33">
        <v>2015</v>
      </c>
      <c r="C112" s="23"/>
      <c r="D112" s="25"/>
      <c r="E112" s="25"/>
      <c r="F112" s="25"/>
      <c r="G112" s="25"/>
    </row>
    <row r="113" spans="1:7" s="9" customFormat="1" ht="54.75" customHeight="1">
      <c r="A113" s="23" t="s">
        <v>80</v>
      </c>
      <c r="B113" s="24" t="s">
        <v>28</v>
      </c>
      <c r="C113" s="19">
        <f>C114+C115+C116+C117+C118+C119</f>
        <v>5</v>
      </c>
      <c r="D113" s="21">
        <f>D114+D115+D116+D117+D118+D119</f>
        <v>71957</v>
      </c>
      <c r="E113" s="21">
        <f t="shared" ref="E113" si="42">E114+E115+E116+E117+E118+E119</f>
        <v>57787</v>
      </c>
      <c r="F113" s="21">
        <f t="shared" ref="F113" si="43">F114+F115+F116+F117+F118+F119</f>
        <v>14019</v>
      </c>
      <c r="G113" s="21">
        <f t="shared" ref="G113" si="44">G114+G115+G116+G117+G118+G119</f>
        <v>143763</v>
      </c>
    </row>
    <row r="114" spans="1:7" s="9" customFormat="1" ht="15.75">
      <c r="A114" s="24"/>
      <c r="B114" s="33">
        <v>2010</v>
      </c>
      <c r="C114" s="23"/>
      <c r="D114" s="25"/>
      <c r="E114" s="25"/>
      <c r="F114" s="25"/>
      <c r="G114" s="25"/>
    </row>
    <row r="115" spans="1:7" s="9" customFormat="1" ht="15.75">
      <c r="A115" s="24"/>
      <c r="B115" s="33">
        <v>2011</v>
      </c>
      <c r="C115" s="23"/>
      <c r="D115" s="25"/>
      <c r="E115" s="25"/>
      <c r="F115" s="25"/>
      <c r="G115" s="25"/>
    </row>
    <row r="116" spans="1:7" s="9" customFormat="1" ht="15.75">
      <c r="A116" s="24"/>
      <c r="B116" s="33">
        <v>2012</v>
      </c>
      <c r="C116" s="23"/>
      <c r="D116" s="25"/>
      <c r="E116" s="25"/>
      <c r="F116" s="25"/>
      <c r="G116" s="25"/>
    </row>
    <row r="117" spans="1:7" s="9" customFormat="1" ht="15.75">
      <c r="A117" s="24"/>
      <c r="B117" s="33">
        <v>2013</v>
      </c>
      <c r="C117" s="23">
        <v>5</v>
      </c>
      <c r="D117" s="25">
        <v>29055</v>
      </c>
      <c r="E117" s="25">
        <v>27569</v>
      </c>
      <c r="F117" s="25">
        <v>6702</v>
      </c>
      <c r="G117" s="25">
        <f>D117+E117+F117</f>
        <v>63326</v>
      </c>
    </row>
    <row r="118" spans="1:7" s="9" customFormat="1" ht="15.75">
      <c r="A118" s="24"/>
      <c r="B118" s="33">
        <v>2014</v>
      </c>
      <c r="C118" s="23"/>
      <c r="D118" s="25">
        <v>42902</v>
      </c>
      <c r="E118" s="25">
        <v>30218</v>
      </c>
      <c r="F118" s="25">
        <v>7317</v>
      </c>
      <c r="G118" s="25">
        <f>D118+E118+F118</f>
        <v>80437</v>
      </c>
    </row>
    <row r="119" spans="1:7" s="9" customFormat="1" ht="15.75">
      <c r="A119" s="24"/>
      <c r="B119" s="33">
        <v>2015</v>
      </c>
      <c r="C119" s="23"/>
      <c r="D119" s="25"/>
      <c r="E119" s="25"/>
      <c r="F119" s="25"/>
      <c r="G119" s="25"/>
    </row>
    <row r="120" spans="1:7" s="9" customFormat="1" ht="35.25" customHeight="1">
      <c r="A120" s="19" t="s">
        <v>81</v>
      </c>
      <c r="B120" s="20" t="s">
        <v>108</v>
      </c>
      <c r="C120" s="19">
        <f>C121+C122+C123+C124+C125+C126</f>
        <v>8</v>
      </c>
      <c r="D120" s="21">
        <f>D121+D122+D123+D124+D125+D126</f>
        <v>13901</v>
      </c>
      <c r="E120" s="21">
        <f t="shared" ref="E120" si="45">E121+E122+E123+E124+E125+E126</f>
        <v>7289</v>
      </c>
      <c r="F120" s="21">
        <f t="shared" ref="F120" si="46">F121+F122+F123+F124+F125+F126</f>
        <v>731</v>
      </c>
      <c r="G120" s="21">
        <f t="shared" ref="G120" si="47">G121+G122+G123+G124+G125+G126</f>
        <v>21921</v>
      </c>
    </row>
    <row r="121" spans="1:7" s="9" customFormat="1" ht="15.75">
      <c r="A121" s="20"/>
      <c r="B121" s="34">
        <v>2010</v>
      </c>
      <c r="C121" s="19">
        <v>5</v>
      </c>
      <c r="D121" s="22">
        <v>1407</v>
      </c>
      <c r="E121" s="22">
        <v>880.2</v>
      </c>
      <c r="F121" s="22">
        <v>70.8</v>
      </c>
      <c r="G121" s="22">
        <f t="shared" ref="G121:G126" si="48">D121+E121+F121</f>
        <v>2358</v>
      </c>
    </row>
    <row r="122" spans="1:7" s="9" customFormat="1" ht="15.75">
      <c r="A122" s="20"/>
      <c r="B122" s="34">
        <v>2011</v>
      </c>
      <c r="C122" s="19"/>
      <c r="D122" s="22">
        <v>1791</v>
      </c>
      <c r="E122" s="22">
        <v>861.8</v>
      </c>
      <c r="F122" s="22">
        <v>83.2</v>
      </c>
      <c r="G122" s="22">
        <f t="shared" si="48"/>
        <v>2736</v>
      </c>
    </row>
    <row r="123" spans="1:7" s="9" customFormat="1" ht="15.75">
      <c r="A123" s="20"/>
      <c r="B123" s="34">
        <v>2012</v>
      </c>
      <c r="C123" s="19"/>
      <c r="D123" s="22">
        <v>2571</v>
      </c>
      <c r="E123" s="22">
        <v>1165.8</v>
      </c>
      <c r="F123" s="22">
        <v>132.19999999999999</v>
      </c>
      <c r="G123" s="22">
        <f t="shared" si="48"/>
        <v>3869</v>
      </c>
    </row>
    <row r="124" spans="1:7" s="9" customFormat="1" ht="15.75">
      <c r="A124" s="20"/>
      <c r="B124" s="34">
        <v>2013</v>
      </c>
      <c r="C124" s="19"/>
      <c r="D124" s="22">
        <v>2532</v>
      </c>
      <c r="E124" s="22">
        <v>1192</v>
      </c>
      <c r="F124" s="22">
        <v>134</v>
      </c>
      <c r="G124" s="22">
        <f t="shared" si="48"/>
        <v>3858</v>
      </c>
    </row>
    <row r="125" spans="1:7" s="9" customFormat="1" ht="15.75">
      <c r="A125" s="20"/>
      <c r="B125" s="34">
        <v>2014</v>
      </c>
      <c r="C125" s="19">
        <v>3</v>
      </c>
      <c r="D125" s="22">
        <v>2800</v>
      </c>
      <c r="E125" s="22">
        <v>1353.2</v>
      </c>
      <c r="F125" s="22">
        <v>146.80000000000001</v>
      </c>
      <c r="G125" s="22">
        <f t="shared" si="48"/>
        <v>4300</v>
      </c>
    </row>
    <row r="126" spans="1:7" s="9" customFormat="1" ht="15.75">
      <c r="A126" s="20"/>
      <c r="B126" s="34">
        <v>2015</v>
      </c>
      <c r="C126" s="19"/>
      <c r="D126" s="22">
        <v>2800</v>
      </c>
      <c r="E126" s="22">
        <v>1836</v>
      </c>
      <c r="F126" s="22">
        <v>164</v>
      </c>
      <c r="G126" s="22">
        <f t="shared" si="48"/>
        <v>4800</v>
      </c>
    </row>
    <row r="127" spans="1:7" s="9" customFormat="1" ht="52.5" customHeight="1">
      <c r="A127" s="19" t="s">
        <v>82</v>
      </c>
      <c r="B127" s="20" t="s">
        <v>107</v>
      </c>
      <c r="C127" s="19">
        <f>C129+C130+C131</f>
        <v>259</v>
      </c>
      <c r="D127" s="21">
        <f>D128+D129+D130+D131+D132+D133</f>
        <v>433309.9</v>
      </c>
      <c r="E127" s="21">
        <f t="shared" ref="E127" si="49">E128+E129+E130+E131+E132+E133</f>
        <v>82423.899999999994</v>
      </c>
      <c r="F127" s="21">
        <f t="shared" ref="F127" si="50">F128+F129+F130+F131+F132+F133</f>
        <v>57048.4</v>
      </c>
      <c r="G127" s="21">
        <f t="shared" ref="G127" si="51">G128+G129+G130+G131+G132+G133</f>
        <v>572782.19999999995</v>
      </c>
    </row>
    <row r="128" spans="1:7" s="9" customFormat="1" ht="15.75">
      <c r="A128" s="20"/>
      <c r="B128" s="34">
        <v>2010</v>
      </c>
      <c r="C128" s="19"/>
      <c r="D128" s="22"/>
      <c r="E128" s="22"/>
      <c r="F128" s="22"/>
      <c r="G128" s="22"/>
    </row>
    <row r="129" spans="1:7" s="9" customFormat="1" ht="15.75">
      <c r="A129" s="20"/>
      <c r="B129" s="34">
        <v>2011</v>
      </c>
      <c r="C129" s="19">
        <v>31</v>
      </c>
      <c r="D129" s="22">
        <v>49284</v>
      </c>
      <c r="E129" s="22">
        <v>5116.8</v>
      </c>
      <c r="F129" s="22">
        <v>3200.2</v>
      </c>
      <c r="G129" s="22">
        <f t="shared" ref="G129:G133" si="52">D129+E129+F129</f>
        <v>57601</v>
      </c>
    </row>
    <row r="130" spans="1:7" s="9" customFormat="1" ht="15.75">
      <c r="A130" s="20"/>
      <c r="B130" s="34">
        <v>2012</v>
      </c>
      <c r="C130" s="19">
        <v>208</v>
      </c>
      <c r="D130" s="22">
        <v>77008.800000000003</v>
      </c>
      <c r="E130" s="22">
        <v>8259.2000000000007</v>
      </c>
      <c r="F130" s="22">
        <v>5940.3</v>
      </c>
      <c r="G130" s="22">
        <f t="shared" si="52"/>
        <v>91208.3</v>
      </c>
    </row>
    <row r="131" spans="1:7" s="9" customFormat="1" ht="15.75">
      <c r="A131" s="20"/>
      <c r="B131" s="34">
        <v>2013</v>
      </c>
      <c r="C131" s="19">
        <v>20</v>
      </c>
      <c r="D131" s="22">
        <v>105220.5</v>
      </c>
      <c r="E131" s="22">
        <v>14816.3</v>
      </c>
      <c r="F131" s="22">
        <v>10439.700000000001</v>
      </c>
      <c r="G131" s="22">
        <f t="shared" si="52"/>
        <v>130476.5</v>
      </c>
    </row>
    <row r="132" spans="1:7" s="9" customFormat="1" ht="15.75">
      <c r="A132" s="20"/>
      <c r="B132" s="34">
        <v>2014</v>
      </c>
      <c r="C132" s="26"/>
      <c r="D132" s="22">
        <v>108766.7</v>
      </c>
      <c r="E132" s="22">
        <v>21276.2</v>
      </c>
      <c r="F132" s="22">
        <v>14823.7</v>
      </c>
      <c r="G132" s="22">
        <f t="shared" si="52"/>
        <v>144866.6</v>
      </c>
    </row>
    <row r="133" spans="1:7" s="9" customFormat="1" ht="15.75">
      <c r="A133" s="20"/>
      <c r="B133" s="34">
        <v>2015</v>
      </c>
      <c r="C133" s="19"/>
      <c r="D133" s="22">
        <v>93029.9</v>
      </c>
      <c r="E133" s="22">
        <v>32955.4</v>
      </c>
      <c r="F133" s="22">
        <v>22644.5</v>
      </c>
      <c r="G133" s="22">
        <f t="shared" si="52"/>
        <v>148629.79999999999</v>
      </c>
    </row>
    <row r="134" spans="1:7" s="9" customFormat="1" ht="80.25" customHeight="1">
      <c r="A134" s="19" t="s">
        <v>83</v>
      </c>
      <c r="B134" s="35" t="s">
        <v>117</v>
      </c>
      <c r="C134" s="19">
        <v>27</v>
      </c>
      <c r="D134" s="21">
        <f>D135+D136+D137+D138+D139+D140</f>
        <v>3815</v>
      </c>
      <c r="E134" s="21">
        <f t="shared" ref="E134" si="53">E135+E136+E137+E138+E139+E140</f>
        <v>13527.8</v>
      </c>
      <c r="F134" s="21">
        <f t="shared" ref="F134" si="54">F135+F136+F137+F138+F139+F140</f>
        <v>3656.2</v>
      </c>
      <c r="G134" s="21">
        <f t="shared" ref="G134" si="55">G135+G136+G137+G138+G139+G140</f>
        <v>20999</v>
      </c>
    </row>
    <row r="135" spans="1:7" s="9" customFormat="1" ht="15.75">
      <c r="A135" s="20"/>
      <c r="B135" s="34">
        <v>2010</v>
      </c>
      <c r="C135" s="19"/>
      <c r="D135" s="22"/>
      <c r="E135" s="22"/>
      <c r="F135" s="22"/>
      <c r="G135" s="22"/>
    </row>
    <row r="136" spans="1:7" s="9" customFormat="1" ht="15.75">
      <c r="A136" s="20"/>
      <c r="B136" s="34">
        <v>2011</v>
      </c>
      <c r="C136" s="19">
        <v>27</v>
      </c>
      <c r="D136" s="22">
        <v>465</v>
      </c>
      <c r="E136" s="22">
        <v>1658.5</v>
      </c>
      <c r="F136" s="22">
        <v>438.5</v>
      </c>
      <c r="G136" s="22">
        <f t="shared" ref="G136:G138" si="56">D136+E136+F136</f>
        <v>2562</v>
      </c>
    </row>
    <row r="137" spans="1:7" s="9" customFormat="1" ht="15.75">
      <c r="A137" s="20"/>
      <c r="B137" s="34">
        <v>2012</v>
      </c>
      <c r="C137" s="19"/>
      <c r="D137" s="22">
        <v>1300</v>
      </c>
      <c r="E137" s="22">
        <v>4679.3</v>
      </c>
      <c r="F137" s="22">
        <v>1307.7</v>
      </c>
      <c r="G137" s="22">
        <f t="shared" si="56"/>
        <v>7287</v>
      </c>
    </row>
    <row r="138" spans="1:7" s="9" customFormat="1" ht="15.75">
      <c r="A138" s="20"/>
      <c r="B138" s="34">
        <v>2013</v>
      </c>
      <c r="C138" s="19"/>
      <c r="D138" s="22">
        <v>2050</v>
      </c>
      <c r="E138" s="22">
        <v>7190</v>
      </c>
      <c r="F138" s="22">
        <v>1910</v>
      </c>
      <c r="G138" s="22">
        <f t="shared" si="56"/>
        <v>11150</v>
      </c>
    </row>
    <row r="139" spans="1:7" s="9" customFormat="1" ht="15.75">
      <c r="A139" s="20"/>
      <c r="B139" s="34">
        <v>2014</v>
      </c>
      <c r="C139" s="19"/>
      <c r="D139" s="22"/>
      <c r="E139" s="22"/>
      <c r="F139" s="22"/>
      <c r="G139" s="22"/>
    </row>
    <row r="140" spans="1:7" s="9" customFormat="1" ht="15.75">
      <c r="A140" s="20"/>
      <c r="B140" s="34">
        <v>2015</v>
      </c>
      <c r="C140" s="19"/>
      <c r="D140" s="22"/>
      <c r="E140" s="22"/>
      <c r="F140" s="22"/>
      <c r="G140" s="22"/>
    </row>
    <row r="141" spans="1:7" s="9" customFormat="1" ht="78.75" customHeight="1">
      <c r="A141" s="19" t="s">
        <v>84</v>
      </c>
      <c r="B141" s="20" t="s">
        <v>118</v>
      </c>
      <c r="C141" s="19">
        <f>C142+C143+C144+C145+C146+C147</f>
        <v>31</v>
      </c>
      <c r="D141" s="21">
        <f>D142+D143+D144+D145+D146+D147</f>
        <v>7641</v>
      </c>
      <c r="E141" s="21">
        <f t="shared" ref="E141" si="57">E142+E143+E144+E145+E146+E147</f>
        <v>3458</v>
      </c>
      <c r="F141" s="21">
        <f t="shared" ref="F141" si="58">F142+F143+F144+F145+F146+F147</f>
        <v>1514</v>
      </c>
      <c r="G141" s="21">
        <f t="shared" ref="G141" si="59">G142+G143+G144+G145+G146+G147</f>
        <v>12613</v>
      </c>
    </row>
    <row r="142" spans="1:7" s="9" customFormat="1" ht="15.75">
      <c r="A142" s="20"/>
      <c r="B142" s="34">
        <v>2010</v>
      </c>
      <c r="C142" s="19"/>
      <c r="D142" s="22"/>
      <c r="E142" s="22"/>
      <c r="F142" s="22"/>
      <c r="G142" s="22"/>
    </row>
    <row r="143" spans="1:7" s="9" customFormat="1" ht="15.75">
      <c r="A143" s="20"/>
      <c r="B143" s="34">
        <v>2011</v>
      </c>
      <c r="C143" s="19">
        <v>6</v>
      </c>
      <c r="D143" s="22">
        <v>564</v>
      </c>
      <c r="E143" s="22">
        <v>318</v>
      </c>
      <c r="F143" s="22">
        <v>112</v>
      </c>
      <c r="G143" s="22">
        <f t="shared" ref="G143:G146" si="60">D143+E143+F143</f>
        <v>994</v>
      </c>
    </row>
    <row r="144" spans="1:7" s="9" customFormat="1" ht="15.75">
      <c r="A144" s="20"/>
      <c r="B144" s="34">
        <v>2012</v>
      </c>
      <c r="C144" s="19">
        <v>10</v>
      </c>
      <c r="D144" s="22">
        <v>1415</v>
      </c>
      <c r="E144" s="22">
        <v>664</v>
      </c>
      <c r="F144" s="22">
        <v>280</v>
      </c>
      <c r="G144" s="22">
        <f t="shared" si="60"/>
        <v>2359</v>
      </c>
    </row>
    <row r="145" spans="1:7" s="9" customFormat="1" ht="15.75">
      <c r="A145" s="20"/>
      <c r="B145" s="34">
        <v>2013</v>
      </c>
      <c r="C145" s="19">
        <v>15</v>
      </c>
      <c r="D145" s="22">
        <v>2831</v>
      </c>
      <c r="E145" s="22">
        <v>1238</v>
      </c>
      <c r="F145" s="22">
        <v>561</v>
      </c>
      <c r="G145" s="22">
        <f t="shared" si="60"/>
        <v>4630</v>
      </c>
    </row>
    <row r="146" spans="1:7" s="9" customFormat="1" ht="15.75">
      <c r="A146" s="20"/>
      <c r="B146" s="34">
        <v>2014</v>
      </c>
      <c r="C146" s="19"/>
      <c r="D146" s="22">
        <v>2831</v>
      </c>
      <c r="E146" s="22">
        <v>1238</v>
      </c>
      <c r="F146" s="22">
        <v>561</v>
      </c>
      <c r="G146" s="22">
        <f t="shared" si="60"/>
        <v>4630</v>
      </c>
    </row>
    <row r="147" spans="1:7" s="9" customFormat="1" ht="15.75">
      <c r="A147" s="20"/>
      <c r="B147" s="34">
        <v>2015</v>
      </c>
      <c r="C147" s="19"/>
      <c r="D147" s="22"/>
      <c r="E147" s="22"/>
      <c r="F147" s="22"/>
      <c r="G147" s="22"/>
    </row>
    <row r="148" spans="1:7" s="9" customFormat="1" ht="50.25" customHeight="1">
      <c r="A148" s="19" t="s">
        <v>85</v>
      </c>
      <c r="B148" s="20" t="s">
        <v>106</v>
      </c>
      <c r="C148" s="19"/>
      <c r="D148" s="21">
        <f>D149+D150+D151+D152+D153+D154</f>
        <v>109894.39999999999</v>
      </c>
      <c r="E148" s="21">
        <f t="shared" ref="E148" si="61">E149+E150+E151+E152+E153+E154</f>
        <v>16892.7</v>
      </c>
      <c r="F148" s="21">
        <f t="shared" ref="F148" si="62">F149+F150+F151+F152+F153+F154</f>
        <v>3623.1</v>
      </c>
      <c r="G148" s="21">
        <f t="shared" ref="G148" si="63">G149+G150+G151+G152+G153+G154</f>
        <v>130410.20000000001</v>
      </c>
    </row>
    <row r="149" spans="1:7" s="9" customFormat="1" ht="15.75">
      <c r="A149" s="20"/>
      <c r="B149" s="34">
        <v>2010</v>
      </c>
      <c r="C149" s="19"/>
      <c r="D149" s="22">
        <v>10943</v>
      </c>
      <c r="E149" s="22">
        <v>897.1</v>
      </c>
      <c r="F149" s="22"/>
      <c r="G149" s="22">
        <f>D149+E149+F149</f>
        <v>11840.1</v>
      </c>
    </row>
    <row r="150" spans="1:7" s="9" customFormat="1" ht="15.75">
      <c r="A150" s="20"/>
      <c r="B150" s="34">
        <v>2011</v>
      </c>
      <c r="C150" s="19"/>
      <c r="D150" s="22">
        <v>49474.7</v>
      </c>
      <c r="E150" s="22">
        <v>8039.3</v>
      </c>
      <c r="F150" s="22">
        <v>1809.8</v>
      </c>
      <c r="G150" s="22">
        <f t="shared" ref="G150:G151" si="64">D150+E150+F150</f>
        <v>59323.8</v>
      </c>
    </row>
    <row r="151" spans="1:7" s="9" customFormat="1" ht="15.75">
      <c r="A151" s="20"/>
      <c r="B151" s="34">
        <v>2012</v>
      </c>
      <c r="C151" s="19"/>
      <c r="D151" s="22">
        <v>49476.7</v>
      </c>
      <c r="E151" s="22">
        <v>7956.3</v>
      </c>
      <c r="F151" s="22">
        <v>1813.3</v>
      </c>
      <c r="G151" s="22">
        <f t="shared" si="64"/>
        <v>59246.3</v>
      </c>
    </row>
    <row r="152" spans="1:7" s="9" customFormat="1" ht="15.75">
      <c r="A152" s="20"/>
      <c r="B152" s="34">
        <v>2013</v>
      </c>
      <c r="C152" s="19"/>
      <c r="D152" s="22"/>
      <c r="E152" s="22"/>
      <c r="F152" s="22"/>
      <c r="G152" s="22"/>
    </row>
    <row r="153" spans="1:7" s="9" customFormat="1" ht="15.75">
      <c r="A153" s="20"/>
      <c r="B153" s="34">
        <v>2014</v>
      </c>
      <c r="C153" s="19"/>
      <c r="D153" s="22"/>
      <c r="E153" s="22"/>
      <c r="F153" s="22"/>
      <c r="G153" s="22"/>
    </row>
    <row r="154" spans="1:7" s="9" customFormat="1" ht="15.75">
      <c r="A154" s="20"/>
      <c r="B154" s="34">
        <v>2015</v>
      </c>
      <c r="C154" s="19"/>
      <c r="D154" s="22"/>
      <c r="E154" s="22"/>
      <c r="F154" s="22"/>
      <c r="G154" s="22"/>
    </row>
    <row r="155" spans="1:7" s="9" customFormat="1" ht="94.5" customHeight="1">
      <c r="A155" s="19" t="s">
        <v>86</v>
      </c>
      <c r="B155" s="20" t="s">
        <v>105</v>
      </c>
      <c r="C155" s="19"/>
      <c r="D155" s="21">
        <f>D156+D157+D158+D159+D160+D161</f>
        <v>11438.2</v>
      </c>
      <c r="E155" s="21">
        <f t="shared" ref="E155" si="65">E156+E157+E158+E159+E160+E161</f>
        <v>82354</v>
      </c>
      <c r="F155" s="21">
        <f t="shared" ref="F155" si="66">F156+F157+F158+F159+F160+F161</f>
        <v>20588.599999999999</v>
      </c>
      <c r="G155" s="21">
        <f t="shared" ref="G155" si="67">G156+G157+G158+G159+G160+G161</f>
        <v>114380.8</v>
      </c>
    </row>
    <row r="156" spans="1:7" s="9" customFormat="1" ht="15.75">
      <c r="A156" s="20"/>
      <c r="B156" s="34">
        <v>2010</v>
      </c>
      <c r="C156" s="19"/>
      <c r="D156" s="22">
        <v>874.9</v>
      </c>
      <c r="E156" s="22">
        <v>6298.9</v>
      </c>
      <c r="F156" s="22">
        <v>1574.7</v>
      </c>
      <c r="G156" s="22">
        <f t="shared" ref="G156:G159" si="68">D156+E156+F156</f>
        <v>8748.5</v>
      </c>
    </row>
    <row r="157" spans="1:7" s="9" customFormat="1" ht="15.75">
      <c r="A157" s="20"/>
      <c r="B157" s="34">
        <v>2011</v>
      </c>
      <c r="C157" s="19"/>
      <c r="D157" s="22">
        <v>2603.5</v>
      </c>
      <c r="E157" s="22">
        <v>18745</v>
      </c>
      <c r="F157" s="22">
        <v>4686.3</v>
      </c>
      <c r="G157" s="22">
        <f t="shared" si="68"/>
        <v>26034.799999999999</v>
      </c>
    </row>
    <row r="158" spans="1:7" s="9" customFormat="1" ht="15.75">
      <c r="A158" s="20"/>
      <c r="B158" s="34">
        <v>2012</v>
      </c>
      <c r="C158" s="19"/>
      <c r="D158" s="22">
        <v>3829.9</v>
      </c>
      <c r="E158" s="22">
        <v>27575</v>
      </c>
      <c r="F158" s="22">
        <v>6893.8</v>
      </c>
      <c r="G158" s="22">
        <f t="shared" si="68"/>
        <v>38298.700000000004</v>
      </c>
    </row>
    <row r="159" spans="1:7" s="9" customFormat="1" ht="15.75">
      <c r="A159" s="20"/>
      <c r="B159" s="34">
        <v>2013</v>
      </c>
      <c r="C159" s="19"/>
      <c r="D159" s="22">
        <v>4129.8999999999996</v>
      </c>
      <c r="E159" s="22">
        <v>29735.1</v>
      </c>
      <c r="F159" s="22">
        <v>7433.8</v>
      </c>
      <c r="G159" s="22">
        <f t="shared" si="68"/>
        <v>41298.800000000003</v>
      </c>
    </row>
    <row r="160" spans="1:7" s="9" customFormat="1" ht="15.75">
      <c r="A160" s="20"/>
      <c r="B160" s="34">
        <v>2014</v>
      </c>
      <c r="C160" s="19"/>
      <c r="D160" s="22"/>
      <c r="E160" s="22"/>
      <c r="F160" s="22"/>
      <c r="G160" s="22"/>
    </row>
    <row r="161" spans="1:7" s="9" customFormat="1" ht="15.75">
      <c r="A161" s="20"/>
      <c r="B161" s="34">
        <v>2015</v>
      </c>
      <c r="C161" s="19"/>
      <c r="D161" s="22"/>
      <c r="E161" s="22"/>
      <c r="F161" s="22"/>
      <c r="G161" s="22"/>
    </row>
    <row r="162" spans="1:7" s="9" customFormat="1" ht="35.25" customHeight="1">
      <c r="A162" s="19" t="s">
        <v>87</v>
      </c>
      <c r="B162" s="20" t="s">
        <v>104</v>
      </c>
      <c r="C162" s="19">
        <v>55</v>
      </c>
      <c r="D162" s="21">
        <f>D163+D164+D165+D166+D167+D168</f>
        <v>16157</v>
      </c>
      <c r="E162" s="21">
        <f t="shared" ref="E162" si="69">E163+E164+E165+E166+E167+E168</f>
        <v>134207.5</v>
      </c>
      <c r="F162" s="21">
        <f t="shared" ref="F162" si="70">F163+F164+F165+F166+F167+F168</f>
        <v>33428.6</v>
      </c>
      <c r="G162" s="21">
        <f t="shared" ref="G162" si="71">G163+G164+G165+G166+G167+G168</f>
        <v>183793.09999999998</v>
      </c>
    </row>
    <row r="163" spans="1:7" s="9" customFormat="1" ht="15.75">
      <c r="A163" s="20"/>
      <c r="B163" s="34">
        <v>2010</v>
      </c>
      <c r="C163" s="19"/>
      <c r="D163" s="22"/>
      <c r="E163" s="22"/>
      <c r="F163" s="22"/>
      <c r="G163" s="22"/>
    </row>
    <row r="164" spans="1:7" s="9" customFormat="1" ht="15.75">
      <c r="A164" s="20"/>
      <c r="B164" s="34">
        <v>2011</v>
      </c>
      <c r="C164" s="19">
        <v>24</v>
      </c>
      <c r="D164" s="22">
        <v>1385.8</v>
      </c>
      <c r="E164" s="22">
        <v>12439.4</v>
      </c>
      <c r="F164" s="22">
        <v>2892.4</v>
      </c>
      <c r="G164" s="22">
        <f t="shared" ref="G164:G168" si="72">D164+E164+F164</f>
        <v>16717.599999999999</v>
      </c>
    </row>
    <row r="165" spans="1:7" s="9" customFormat="1" ht="15.75">
      <c r="A165" s="20"/>
      <c r="B165" s="34">
        <v>2012</v>
      </c>
      <c r="C165" s="19">
        <v>31</v>
      </c>
      <c r="D165" s="22">
        <v>3490.9</v>
      </c>
      <c r="E165" s="22">
        <v>30005.3</v>
      </c>
      <c r="F165" s="22">
        <v>7270.6</v>
      </c>
      <c r="G165" s="22">
        <f t="shared" si="72"/>
        <v>40766.799999999996</v>
      </c>
    </row>
    <row r="166" spans="1:7" s="9" customFormat="1" ht="15.75">
      <c r="A166" s="20"/>
      <c r="B166" s="34">
        <v>2013</v>
      </c>
      <c r="C166" s="19"/>
      <c r="D166" s="22">
        <v>3760.1</v>
      </c>
      <c r="E166" s="22">
        <v>31265.7</v>
      </c>
      <c r="F166" s="22">
        <v>7755.2</v>
      </c>
      <c r="G166" s="22">
        <f t="shared" si="72"/>
        <v>42781</v>
      </c>
    </row>
    <row r="167" spans="1:7" s="9" customFormat="1" ht="15.75">
      <c r="A167" s="20"/>
      <c r="B167" s="34">
        <v>2014</v>
      </c>
      <c r="C167" s="19"/>
      <c r="D167" s="22">
        <v>3760.1</v>
      </c>
      <c r="E167" s="22">
        <v>30587.599999999999</v>
      </c>
      <c r="F167" s="22">
        <v>7755.2</v>
      </c>
      <c r="G167" s="22">
        <f t="shared" si="72"/>
        <v>42102.899999999994</v>
      </c>
    </row>
    <row r="168" spans="1:7" s="9" customFormat="1" ht="15.75">
      <c r="A168" s="20"/>
      <c r="B168" s="34">
        <v>2015</v>
      </c>
      <c r="C168" s="19"/>
      <c r="D168" s="22">
        <v>3760.1</v>
      </c>
      <c r="E168" s="22">
        <v>29909.5</v>
      </c>
      <c r="F168" s="22">
        <v>7755.2</v>
      </c>
      <c r="G168" s="22">
        <f t="shared" si="72"/>
        <v>41424.799999999996</v>
      </c>
    </row>
    <row r="169" spans="1:7" s="9" customFormat="1" ht="34.5" customHeight="1">
      <c r="A169" s="19" t="s">
        <v>88</v>
      </c>
      <c r="B169" s="20" t="s">
        <v>103</v>
      </c>
      <c r="C169" s="19">
        <f>C170+C171+C172+C173+C174+C175</f>
        <v>120</v>
      </c>
      <c r="D169" s="21">
        <f>D170+D171+D172+D173+D174+D175</f>
        <v>3367.1</v>
      </c>
      <c r="E169" s="21">
        <f t="shared" ref="E169" si="73">E170+E171+E172+E173+E174+E175</f>
        <v>35204.800000000003</v>
      </c>
      <c r="F169" s="21">
        <f t="shared" ref="F169" si="74">F170+F171+F172+F173+F174+F175</f>
        <v>8725.6</v>
      </c>
      <c r="G169" s="21">
        <f t="shared" ref="G169" si="75">G170+G171+G172+G173+G174+G175</f>
        <v>47297.5</v>
      </c>
    </row>
    <row r="170" spans="1:7" s="9" customFormat="1" ht="15.75">
      <c r="A170" s="20"/>
      <c r="B170" s="34">
        <v>2010</v>
      </c>
      <c r="C170" s="19"/>
      <c r="D170" s="22"/>
      <c r="E170" s="22"/>
      <c r="F170" s="22"/>
      <c r="G170" s="22"/>
    </row>
    <row r="171" spans="1:7" s="9" customFormat="1" ht="15.75">
      <c r="A171" s="20"/>
      <c r="B171" s="34">
        <v>2011</v>
      </c>
      <c r="C171" s="19">
        <v>120</v>
      </c>
      <c r="D171" s="22">
        <v>312.8</v>
      </c>
      <c r="E171" s="22">
        <v>3960</v>
      </c>
      <c r="F171" s="22">
        <v>1096</v>
      </c>
      <c r="G171" s="22">
        <f t="shared" ref="G171:G175" si="76">D171+E171+F171</f>
        <v>5368.8</v>
      </c>
    </row>
    <row r="172" spans="1:7" s="9" customFormat="1" ht="15.75">
      <c r="A172" s="20"/>
      <c r="B172" s="34">
        <v>2012</v>
      </c>
      <c r="C172" s="19"/>
      <c r="D172" s="22">
        <v>665.1</v>
      </c>
      <c r="E172" s="22">
        <v>7329</v>
      </c>
      <c r="F172" s="22">
        <v>1730.1</v>
      </c>
      <c r="G172" s="22">
        <f t="shared" si="76"/>
        <v>9724.2000000000007</v>
      </c>
    </row>
    <row r="173" spans="1:7" s="9" customFormat="1" ht="15.75">
      <c r="A173" s="20"/>
      <c r="B173" s="34">
        <v>2013</v>
      </c>
      <c r="C173" s="19"/>
      <c r="D173" s="22">
        <v>759</v>
      </c>
      <c r="E173" s="22">
        <v>7853.8</v>
      </c>
      <c r="F173" s="22">
        <v>1899.1</v>
      </c>
      <c r="G173" s="22">
        <f t="shared" si="76"/>
        <v>10511.9</v>
      </c>
    </row>
    <row r="174" spans="1:7" s="9" customFormat="1" ht="15.75">
      <c r="A174" s="20"/>
      <c r="B174" s="34">
        <v>2014</v>
      </c>
      <c r="C174" s="19"/>
      <c r="D174" s="22">
        <v>815.1</v>
      </c>
      <c r="E174" s="22">
        <v>8106.7</v>
      </c>
      <c r="F174" s="22">
        <v>2000.2</v>
      </c>
      <c r="G174" s="22">
        <f t="shared" si="76"/>
        <v>10922</v>
      </c>
    </row>
    <row r="175" spans="1:7" s="9" customFormat="1" ht="15.75">
      <c r="A175" s="20"/>
      <c r="B175" s="34">
        <v>2015</v>
      </c>
      <c r="C175" s="19"/>
      <c r="D175" s="22">
        <v>815.1</v>
      </c>
      <c r="E175" s="22">
        <v>7955.3</v>
      </c>
      <c r="F175" s="22">
        <v>2000.2</v>
      </c>
      <c r="G175" s="22">
        <f t="shared" si="76"/>
        <v>10770.6</v>
      </c>
    </row>
    <row r="176" spans="1:7" s="9" customFormat="1" ht="52.5" customHeight="1">
      <c r="A176" s="19" t="s">
        <v>89</v>
      </c>
      <c r="B176" s="20" t="s">
        <v>102</v>
      </c>
      <c r="C176" s="19">
        <f>C177+C178+C179+C180+C181+C182</f>
        <v>111</v>
      </c>
      <c r="D176" s="21">
        <f>D177+D178+D179+D180+D181+D182</f>
        <v>30208.5</v>
      </c>
      <c r="E176" s="21">
        <f t="shared" ref="E176" si="77">E177+E178+E179+E180+E181+E182</f>
        <v>230417.4</v>
      </c>
      <c r="F176" s="21">
        <f t="shared" ref="F176" si="78">F177+F178+F179+F180+F181+F182</f>
        <v>58332</v>
      </c>
      <c r="G176" s="21">
        <f t="shared" ref="G176" si="79">G177+G178+G179+G180+G181+G182</f>
        <v>318957.90000000002</v>
      </c>
    </row>
    <row r="177" spans="1:7" s="9" customFormat="1" ht="15.75">
      <c r="A177" s="20"/>
      <c r="B177" s="34">
        <v>2010</v>
      </c>
      <c r="C177" s="19"/>
      <c r="D177" s="22"/>
      <c r="E177" s="22"/>
      <c r="F177" s="22"/>
      <c r="G177" s="22"/>
    </row>
    <row r="178" spans="1:7" s="9" customFormat="1" ht="15.75">
      <c r="A178" s="20"/>
      <c r="B178" s="34">
        <v>2011</v>
      </c>
      <c r="C178" s="19">
        <v>39</v>
      </c>
      <c r="D178" s="22">
        <v>0</v>
      </c>
      <c r="E178" s="22">
        <v>2462.5</v>
      </c>
      <c r="F178" s="22">
        <v>411.2</v>
      </c>
      <c r="G178" s="22">
        <f t="shared" ref="G178:G182" si="80">D178+E178+F178</f>
        <v>2873.7</v>
      </c>
    </row>
    <row r="179" spans="1:7" s="9" customFormat="1" ht="15.75">
      <c r="A179" s="20"/>
      <c r="B179" s="34">
        <v>2012</v>
      </c>
      <c r="C179" s="19">
        <v>49</v>
      </c>
      <c r="D179" s="22">
        <v>2043.8</v>
      </c>
      <c r="E179" s="22">
        <v>17650.599999999999</v>
      </c>
      <c r="F179" s="22">
        <v>4428.3999999999996</v>
      </c>
      <c r="G179" s="22">
        <f t="shared" si="80"/>
        <v>24122.799999999996</v>
      </c>
    </row>
    <row r="180" spans="1:7" s="9" customFormat="1" ht="15.75">
      <c r="A180" s="20"/>
      <c r="B180" s="34">
        <v>2013</v>
      </c>
      <c r="C180" s="19">
        <v>23</v>
      </c>
      <c r="D180" s="22">
        <v>4786.8</v>
      </c>
      <c r="E180" s="22">
        <v>37320.699999999997</v>
      </c>
      <c r="F180" s="22">
        <v>9548.2999999999993</v>
      </c>
      <c r="G180" s="22">
        <f t="shared" si="80"/>
        <v>51655.8</v>
      </c>
    </row>
    <row r="181" spans="1:7" s="9" customFormat="1" ht="15.75">
      <c r="A181" s="20"/>
      <c r="B181" s="34">
        <v>2014</v>
      </c>
      <c r="C181" s="19"/>
      <c r="D181" s="22">
        <v>8611.6</v>
      </c>
      <c r="E181" s="22">
        <v>64508.9</v>
      </c>
      <c r="F181" s="22">
        <v>16432.900000000001</v>
      </c>
      <c r="G181" s="22">
        <f t="shared" si="80"/>
        <v>89553.4</v>
      </c>
    </row>
    <row r="182" spans="1:7" s="9" customFormat="1" ht="15.75">
      <c r="A182" s="20"/>
      <c r="B182" s="34">
        <v>2015</v>
      </c>
      <c r="C182" s="19"/>
      <c r="D182" s="22">
        <v>14766.3</v>
      </c>
      <c r="E182" s="22">
        <v>108474.7</v>
      </c>
      <c r="F182" s="22">
        <v>27511.200000000001</v>
      </c>
      <c r="G182" s="22">
        <f t="shared" si="80"/>
        <v>150752.20000000001</v>
      </c>
    </row>
    <row r="183" spans="1:7" s="9" customFormat="1" ht="37.5" customHeight="1">
      <c r="A183" s="19" t="s">
        <v>111</v>
      </c>
      <c r="B183" s="20" t="s">
        <v>101</v>
      </c>
      <c r="C183" s="19">
        <f>C184+C185+C186+C187+C188+C189</f>
        <v>108</v>
      </c>
      <c r="D183" s="21">
        <f>D184+D185+D186+D187+D188+D189</f>
        <v>12088.3</v>
      </c>
      <c r="E183" s="21">
        <f t="shared" ref="E183" si="81">E184+E185+E186+E187+E188+E189</f>
        <v>95328.1</v>
      </c>
      <c r="F183" s="21">
        <f t="shared" ref="F183" si="82">F184+F185+F186+F187+F188+F189</f>
        <v>24877.1</v>
      </c>
      <c r="G183" s="21">
        <f t="shared" ref="G183" si="83">G184+G185+G186+G187+G188+G189</f>
        <v>132293.5</v>
      </c>
    </row>
    <row r="184" spans="1:7" s="9" customFormat="1" ht="15.75">
      <c r="A184" s="20"/>
      <c r="B184" s="34">
        <v>2010</v>
      </c>
      <c r="C184" s="19"/>
      <c r="D184" s="22"/>
      <c r="E184" s="22"/>
      <c r="F184" s="22"/>
      <c r="G184" s="22"/>
    </row>
    <row r="185" spans="1:7" s="9" customFormat="1" ht="15.75">
      <c r="A185" s="20"/>
      <c r="B185" s="34">
        <v>2011</v>
      </c>
      <c r="C185" s="19">
        <v>27</v>
      </c>
      <c r="D185" s="22">
        <v>64.3</v>
      </c>
      <c r="E185" s="22">
        <v>1904.5</v>
      </c>
      <c r="F185" s="22">
        <v>426.2</v>
      </c>
      <c r="G185" s="22">
        <f t="shared" ref="G185:G189" si="84">D185+E185+F185</f>
        <v>2395</v>
      </c>
    </row>
    <row r="186" spans="1:7" s="9" customFormat="1" ht="15.75">
      <c r="A186" s="20"/>
      <c r="B186" s="34">
        <v>2012</v>
      </c>
      <c r="C186" s="19">
        <v>27</v>
      </c>
      <c r="D186" s="22">
        <v>1274.0999999999999</v>
      </c>
      <c r="E186" s="22">
        <v>10802.4</v>
      </c>
      <c r="F186" s="22">
        <v>2777.3</v>
      </c>
      <c r="G186" s="22">
        <f t="shared" si="84"/>
        <v>14853.8</v>
      </c>
    </row>
    <row r="187" spans="1:7" s="9" customFormat="1" ht="15.75">
      <c r="A187" s="20"/>
      <c r="B187" s="34">
        <v>2013</v>
      </c>
      <c r="C187" s="19">
        <v>31</v>
      </c>
      <c r="D187" s="22">
        <v>2868.4</v>
      </c>
      <c r="E187" s="22">
        <v>22412.1</v>
      </c>
      <c r="F187" s="22">
        <v>5841.8</v>
      </c>
      <c r="G187" s="22">
        <f t="shared" si="84"/>
        <v>31122.3</v>
      </c>
    </row>
    <row r="188" spans="1:7" s="9" customFormat="1" ht="15.75">
      <c r="A188" s="20"/>
      <c r="B188" s="34">
        <v>2014</v>
      </c>
      <c r="C188" s="19">
        <v>23</v>
      </c>
      <c r="D188" s="22">
        <v>3901.2</v>
      </c>
      <c r="E188" s="22">
        <v>29900.799999999999</v>
      </c>
      <c r="F188" s="22">
        <v>7844.7</v>
      </c>
      <c r="G188" s="22">
        <f t="shared" si="84"/>
        <v>41646.699999999997</v>
      </c>
    </row>
    <row r="189" spans="1:7" s="9" customFormat="1" ht="15.75">
      <c r="A189" s="20"/>
      <c r="B189" s="34">
        <v>2015</v>
      </c>
      <c r="C189" s="19"/>
      <c r="D189" s="22">
        <v>3980.3</v>
      </c>
      <c r="E189" s="22">
        <v>30308.3</v>
      </c>
      <c r="F189" s="22">
        <v>7987.1</v>
      </c>
      <c r="G189" s="22">
        <f t="shared" si="84"/>
        <v>42275.7</v>
      </c>
    </row>
    <row r="190" spans="1:7" s="5" customFormat="1" ht="24" customHeight="1">
      <c r="A190" s="30" t="s">
        <v>31</v>
      </c>
      <c r="B190" s="39" t="s">
        <v>30</v>
      </c>
      <c r="C190" s="39"/>
      <c r="D190" s="39"/>
      <c r="E190" s="39"/>
      <c r="F190" s="39"/>
      <c r="G190" s="39"/>
    </row>
    <row r="191" spans="1:7" s="9" customFormat="1" ht="54" customHeight="1">
      <c r="A191" s="6" t="s">
        <v>62</v>
      </c>
      <c r="B191" s="10" t="s">
        <v>53</v>
      </c>
      <c r="C191" s="13">
        <f>C192+C193+C194+C195+C196+C197</f>
        <v>525</v>
      </c>
      <c r="D191" s="16"/>
      <c r="E191" s="16"/>
      <c r="F191" s="16"/>
      <c r="G191" s="16"/>
    </row>
    <row r="192" spans="1:7" s="9" customFormat="1" ht="15.75">
      <c r="A192" s="6"/>
      <c r="B192" s="7" t="s">
        <v>12</v>
      </c>
      <c r="C192" s="6">
        <v>32</v>
      </c>
      <c r="D192" s="14"/>
      <c r="E192" s="14"/>
      <c r="F192" s="14"/>
      <c r="G192" s="14"/>
    </row>
    <row r="193" spans="1:7" s="9" customFormat="1" ht="15.75">
      <c r="A193" s="6"/>
      <c r="B193" s="7" t="s">
        <v>13</v>
      </c>
      <c r="C193" s="6">
        <v>88</v>
      </c>
      <c r="D193" s="14"/>
      <c r="E193" s="14"/>
      <c r="F193" s="14"/>
      <c r="G193" s="14"/>
    </row>
    <row r="194" spans="1:7" s="9" customFormat="1" ht="15.75">
      <c r="A194" s="6"/>
      <c r="B194" s="7" t="s">
        <v>14</v>
      </c>
      <c r="C194" s="6">
        <v>92</v>
      </c>
      <c r="D194" s="14"/>
      <c r="E194" s="14"/>
      <c r="F194" s="14"/>
      <c r="G194" s="14"/>
    </row>
    <row r="195" spans="1:7" s="9" customFormat="1" ht="15.75">
      <c r="A195" s="6"/>
      <c r="B195" s="7" t="s">
        <v>15</v>
      </c>
      <c r="C195" s="6">
        <v>98</v>
      </c>
      <c r="D195" s="14"/>
      <c r="E195" s="14"/>
      <c r="F195" s="14"/>
      <c r="G195" s="14"/>
    </row>
    <row r="196" spans="1:7" s="9" customFormat="1" ht="15.75">
      <c r="A196" s="6"/>
      <c r="B196" s="7" t="s">
        <v>16</v>
      </c>
      <c r="C196" s="6">
        <v>105</v>
      </c>
      <c r="D196" s="14"/>
      <c r="E196" s="14"/>
      <c r="F196" s="14"/>
      <c r="G196" s="14"/>
    </row>
    <row r="197" spans="1:7" s="9" customFormat="1" ht="15.75">
      <c r="A197" s="6"/>
      <c r="B197" s="7" t="s">
        <v>17</v>
      </c>
      <c r="C197" s="6">
        <v>110</v>
      </c>
      <c r="D197" s="14"/>
      <c r="E197" s="14"/>
      <c r="F197" s="14"/>
      <c r="G197" s="14"/>
    </row>
    <row r="198" spans="1:7" s="9" customFormat="1" ht="35.25" customHeight="1">
      <c r="A198" s="6" t="s">
        <v>66</v>
      </c>
      <c r="B198" s="10" t="s">
        <v>52</v>
      </c>
      <c r="C198" s="13">
        <f>C199+C200+C201+C202+C203+C204</f>
        <v>7203</v>
      </c>
      <c r="D198" s="16"/>
      <c r="E198" s="16">
        <f t="shared" ref="E198" si="85">E199+E200+E201+E202+E203+E204</f>
        <v>154500</v>
      </c>
      <c r="F198" s="16">
        <f t="shared" ref="F198" si="86">F199+F200+F201+F202+F203+F204</f>
        <v>112970</v>
      </c>
      <c r="G198" s="16">
        <f t="shared" ref="G198" si="87">G199+G200+G201+G202+G203+G204</f>
        <v>267470</v>
      </c>
    </row>
    <row r="199" spans="1:7" s="9" customFormat="1" ht="15.75">
      <c r="A199" s="6"/>
      <c r="B199" s="7" t="s">
        <v>12</v>
      </c>
      <c r="C199" s="6">
        <v>469</v>
      </c>
      <c r="D199" s="14"/>
      <c r="E199" s="14">
        <v>12700</v>
      </c>
      <c r="F199" s="14">
        <v>6850</v>
      </c>
      <c r="G199" s="14">
        <f t="shared" ref="G199:G204" si="88">E199+F199</f>
        <v>19550</v>
      </c>
    </row>
    <row r="200" spans="1:7" s="9" customFormat="1" ht="15.75">
      <c r="A200" s="6"/>
      <c r="B200" s="7" t="s">
        <v>13</v>
      </c>
      <c r="C200" s="6">
        <v>920</v>
      </c>
      <c r="D200" s="14"/>
      <c r="E200" s="14">
        <v>19500</v>
      </c>
      <c r="F200" s="14">
        <v>14300</v>
      </c>
      <c r="G200" s="14">
        <f t="shared" si="88"/>
        <v>33800</v>
      </c>
    </row>
    <row r="201" spans="1:7" s="9" customFormat="1" ht="15.75">
      <c r="A201" s="6"/>
      <c r="B201" s="7" t="s">
        <v>14</v>
      </c>
      <c r="C201" s="6">
        <v>1369</v>
      </c>
      <c r="D201" s="14"/>
      <c r="E201" s="14">
        <v>27100</v>
      </c>
      <c r="F201" s="14">
        <v>21720</v>
      </c>
      <c r="G201" s="14">
        <f t="shared" si="88"/>
        <v>48820</v>
      </c>
    </row>
    <row r="202" spans="1:7" s="9" customFormat="1" ht="15.75">
      <c r="A202" s="6"/>
      <c r="B202" s="7" t="s">
        <v>15</v>
      </c>
      <c r="C202" s="6">
        <v>1416</v>
      </c>
      <c r="D202" s="14"/>
      <c r="E202" s="14">
        <v>28600</v>
      </c>
      <c r="F202" s="14">
        <v>22400</v>
      </c>
      <c r="G202" s="14">
        <f t="shared" si="88"/>
        <v>51000</v>
      </c>
    </row>
    <row r="203" spans="1:7" s="9" customFormat="1" ht="15.75">
      <c r="A203" s="6"/>
      <c r="B203" s="7" t="s">
        <v>16</v>
      </c>
      <c r="C203" s="6">
        <v>1484</v>
      </c>
      <c r="D203" s="14"/>
      <c r="E203" s="14">
        <v>31400</v>
      </c>
      <c r="F203" s="14">
        <v>23400</v>
      </c>
      <c r="G203" s="14">
        <f t="shared" si="88"/>
        <v>54800</v>
      </c>
    </row>
    <row r="204" spans="1:7" s="9" customFormat="1" ht="15.75">
      <c r="A204" s="6"/>
      <c r="B204" s="7" t="s">
        <v>17</v>
      </c>
      <c r="C204" s="6">
        <v>1545</v>
      </c>
      <c r="D204" s="14"/>
      <c r="E204" s="14">
        <v>35200</v>
      </c>
      <c r="F204" s="14">
        <v>24300</v>
      </c>
      <c r="G204" s="14">
        <f t="shared" si="88"/>
        <v>59500</v>
      </c>
    </row>
    <row r="205" spans="1:7" ht="21.75" customHeight="1">
      <c r="A205" s="6" t="s">
        <v>32</v>
      </c>
      <c r="B205" s="39" t="s">
        <v>33</v>
      </c>
      <c r="C205" s="39"/>
      <c r="D205" s="39"/>
      <c r="E205" s="39"/>
      <c r="F205" s="39"/>
      <c r="G205" s="39"/>
    </row>
    <row r="206" spans="1:7" ht="25.5" customHeight="1">
      <c r="A206" s="30" t="s">
        <v>37</v>
      </c>
      <c r="B206" s="39" t="s">
        <v>110</v>
      </c>
      <c r="C206" s="39"/>
      <c r="D206" s="39"/>
      <c r="E206" s="39"/>
      <c r="F206" s="39"/>
      <c r="G206" s="39"/>
    </row>
    <row r="207" spans="1:7" s="9" customFormat="1" ht="63.75" customHeight="1">
      <c r="A207" s="19" t="s">
        <v>54</v>
      </c>
      <c r="B207" s="24" t="s">
        <v>34</v>
      </c>
      <c r="C207" s="19">
        <f>C208+C209+C210+C211+C212+C213</f>
        <v>1510</v>
      </c>
      <c r="D207" s="21">
        <f>D208+D209+D210+D211+D212+D213</f>
        <v>585417</v>
      </c>
      <c r="E207" s="21">
        <f t="shared" ref="E207:G207" si="89">E208+E209+E210+E211+E212+E213</f>
        <v>124966.40000000001</v>
      </c>
      <c r="F207" s="21">
        <f t="shared" si="89"/>
        <v>21153.599999999999</v>
      </c>
      <c r="G207" s="21">
        <f t="shared" si="89"/>
        <v>731537</v>
      </c>
    </row>
    <row r="208" spans="1:7" s="9" customFormat="1" ht="15.75">
      <c r="A208" s="27"/>
      <c r="B208" s="27" t="s">
        <v>12</v>
      </c>
      <c r="C208" s="23"/>
      <c r="D208" s="25"/>
      <c r="E208" s="25"/>
      <c r="F208" s="25"/>
      <c r="G208" s="25"/>
    </row>
    <row r="209" spans="1:7" s="9" customFormat="1" ht="15.75">
      <c r="A209" s="27"/>
      <c r="B209" s="27" t="s">
        <v>13</v>
      </c>
      <c r="C209" s="23">
        <v>90</v>
      </c>
      <c r="D209" s="25">
        <v>17145</v>
      </c>
      <c r="E209" s="25">
        <v>3820.1</v>
      </c>
      <c r="F209" s="25">
        <v>1010.9</v>
      </c>
      <c r="G209" s="25">
        <f>D209+E209+F209</f>
        <v>21976</v>
      </c>
    </row>
    <row r="210" spans="1:7" s="9" customFormat="1" ht="15.75">
      <c r="A210" s="27"/>
      <c r="B210" s="27" t="s">
        <v>14</v>
      </c>
      <c r="C210" s="23">
        <v>120</v>
      </c>
      <c r="D210" s="25">
        <v>52497</v>
      </c>
      <c r="E210" s="25">
        <v>11152.3</v>
      </c>
      <c r="F210" s="25">
        <v>1422.7</v>
      </c>
      <c r="G210" s="25">
        <f t="shared" ref="G210:G213" si="90">D210+E210+F210</f>
        <v>65072</v>
      </c>
    </row>
    <row r="211" spans="1:7" s="9" customFormat="1" ht="15.75">
      <c r="A211" s="27"/>
      <c r="B211" s="27" t="s">
        <v>15</v>
      </c>
      <c r="C211" s="23">
        <v>200</v>
      </c>
      <c r="D211" s="25">
        <v>106465</v>
      </c>
      <c r="E211" s="25">
        <v>23399.200000000001</v>
      </c>
      <c r="F211" s="25">
        <v>2620.8000000000002</v>
      </c>
      <c r="G211" s="25">
        <f t="shared" si="90"/>
        <v>132485</v>
      </c>
    </row>
    <row r="212" spans="1:7" s="9" customFormat="1" ht="15.75">
      <c r="A212" s="27"/>
      <c r="B212" s="27" t="s">
        <v>16</v>
      </c>
      <c r="C212" s="23">
        <v>400</v>
      </c>
      <c r="D212" s="25">
        <v>165474</v>
      </c>
      <c r="E212" s="25">
        <v>35520</v>
      </c>
      <c r="F212" s="25">
        <v>5616</v>
      </c>
      <c r="G212" s="25">
        <f t="shared" si="90"/>
        <v>206610</v>
      </c>
    </row>
    <row r="213" spans="1:7" s="9" customFormat="1" ht="15.75">
      <c r="A213" s="27"/>
      <c r="B213" s="27" t="s">
        <v>17</v>
      </c>
      <c r="C213" s="23">
        <v>700</v>
      </c>
      <c r="D213" s="25">
        <v>243836</v>
      </c>
      <c r="E213" s="25">
        <v>51074.8</v>
      </c>
      <c r="F213" s="25">
        <v>10483.200000000001</v>
      </c>
      <c r="G213" s="25">
        <f t="shared" si="90"/>
        <v>305394</v>
      </c>
    </row>
    <row r="214" spans="1:7" s="9" customFormat="1" ht="47.25">
      <c r="A214" s="23" t="s">
        <v>55</v>
      </c>
      <c r="B214" s="20" t="s">
        <v>35</v>
      </c>
      <c r="C214" s="19">
        <f>C215+C216+C217+C218+C219+C220</f>
        <v>1122</v>
      </c>
      <c r="D214" s="21">
        <f>D215+D216+D217+D218+D219+D220</f>
        <v>178042.6</v>
      </c>
      <c r="E214" s="21">
        <f t="shared" ref="E214" si="91">E215+E216+E217+E218+E219+E220</f>
        <v>117059.5</v>
      </c>
      <c r="F214" s="21">
        <f t="shared" ref="F214" si="92">F215+F216+F217+F218+F219+F220</f>
        <v>52920.9</v>
      </c>
      <c r="G214" s="21">
        <f t="shared" ref="G214" si="93">G215+G216+G217+G218+G219+G220</f>
        <v>348023</v>
      </c>
    </row>
    <row r="215" spans="1:7" s="9" customFormat="1" ht="15.75">
      <c r="A215" s="27"/>
      <c r="B215" s="27" t="s">
        <v>12</v>
      </c>
      <c r="C215" s="23">
        <f>C223+C230+C237+C244</f>
        <v>251</v>
      </c>
      <c r="D215" s="28">
        <f t="shared" ref="D215:F215" si="94">D223+D230+D237+D244</f>
        <v>17425</v>
      </c>
      <c r="E215" s="28">
        <f t="shared" si="94"/>
        <v>9561.2000000000007</v>
      </c>
      <c r="F215" s="28">
        <f t="shared" si="94"/>
        <v>3992.8</v>
      </c>
      <c r="G215" s="25">
        <f t="shared" ref="G215:G220" si="95">D215+E215+F215</f>
        <v>30979</v>
      </c>
    </row>
    <row r="216" spans="1:7" s="9" customFormat="1" ht="15.75">
      <c r="A216" s="27"/>
      <c r="B216" s="27" t="s">
        <v>13</v>
      </c>
      <c r="C216" s="23">
        <f t="shared" ref="C216:F220" si="96">C224+C231+C238+C245</f>
        <v>259</v>
      </c>
      <c r="D216" s="25">
        <f>D224+D231+D238+D245</f>
        <v>26939.200000000001</v>
      </c>
      <c r="E216" s="28">
        <f t="shared" si="96"/>
        <v>18385.7</v>
      </c>
      <c r="F216" s="28">
        <f t="shared" si="96"/>
        <v>8283.1</v>
      </c>
      <c r="G216" s="25">
        <f t="shared" si="95"/>
        <v>53608</v>
      </c>
    </row>
    <row r="217" spans="1:7" s="9" customFormat="1" ht="15.75">
      <c r="A217" s="27"/>
      <c r="B217" s="27" t="s">
        <v>14</v>
      </c>
      <c r="C217" s="23">
        <f t="shared" si="96"/>
        <v>153</v>
      </c>
      <c r="D217" s="25">
        <f>D225+D232+D239+D246</f>
        <v>29321.4</v>
      </c>
      <c r="E217" s="28">
        <f t="shared" si="96"/>
        <v>19793.399999999998</v>
      </c>
      <c r="F217" s="28">
        <f t="shared" si="96"/>
        <v>9050.2000000000007</v>
      </c>
      <c r="G217" s="25">
        <f t="shared" si="95"/>
        <v>58165</v>
      </c>
    </row>
    <row r="218" spans="1:7" s="9" customFormat="1" ht="15.75">
      <c r="A218" s="27"/>
      <c r="B218" s="27" t="s">
        <v>15</v>
      </c>
      <c r="C218" s="23">
        <f t="shared" si="96"/>
        <v>153</v>
      </c>
      <c r="D218" s="28">
        <f t="shared" si="96"/>
        <v>31624</v>
      </c>
      <c r="E218" s="28">
        <f t="shared" si="96"/>
        <v>21299.399999999998</v>
      </c>
      <c r="F218" s="28">
        <f t="shared" si="96"/>
        <v>9746.5999999999985</v>
      </c>
      <c r="G218" s="25">
        <f t="shared" si="95"/>
        <v>62669.999999999993</v>
      </c>
    </row>
    <row r="219" spans="1:7" s="9" customFormat="1" ht="15.75">
      <c r="A219" s="27"/>
      <c r="B219" s="27" t="s">
        <v>16</v>
      </c>
      <c r="C219" s="23">
        <f t="shared" si="96"/>
        <v>153</v>
      </c>
      <c r="D219" s="28">
        <f t="shared" si="96"/>
        <v>34767</v>
      </c>
      <c r="E219" s="28">
        <f t="shared" si="96"/>
        <v>23079.4</v>
      </c>
      <c r="F219" s="28">
        <f t="shared" si="96"/>
        <v>10521.6</v>
      </c>
      <c r="G219" s="25">
        <f t="shared" si="95"/>
        <v>68368</v>
      </c>
    </row>
    <row r="220" spans="1:7" s="9" customFormat="1" ht="15.75">
      <c r="A220" s="27"/>
      <c r="B220" s="27" t="s">
        <v>17</v>
      </c>
      <c r="C220" s="23">
        <f t="shared" si="96"/>
        <v>153</v>
      </c>
      <c r="D220" s="28">
        <f t="shared" si="96"/>
        <v>37966</v>
      </c>
      <c r="E220" s="28">
        <f t="shared" si="96"/>
        <v>24940.399999999998</v>
      </c>
      <c r="F220" s="28">
        <f t="shared" si="96"/>
        <v>11326.6</v>
      </c>
      <c r="G220" s="25">
        <f t="shared" si="95"/>
        <v>74233</v>
      </c>
    </row>
    <row r="221" spans="1:7" s="9" customFormat="1" ht="15.75">
      <c r="A221" s="27"/>
      <c r="B221" s="27" t="s">
        <v>36</v>
      </c>
      <c r="C221" s="23"/>
      <c r="D221" s="23"/>
      <c r="E221" s="25"/>
      <c r="F221" s="25"/>
      <c r="G221" s="25"/>
    </row>
    <row r="222" spans="1:7" s="17" customFormat="1" ht="66.75" customHeight="1">
      <c r="A222" s="23" t="s">
        <v>56</v>
      </c>
      <c r="B222" s="24" t="s">
        <v>119</v>
      </c>
      <c r="C222" s="19">
        <f>C223+C224+C225+C226+C227+C228</f>
        <v>163</v>
      </c>
      <c r="D222" s="21">
        <f>D223+D224+D225+D226+D227+D228</f>
        <v>112658</v>
      </c>
      <c r="E222" s="21">
        <f t="shared" ref="E222" si="97">E223+E224+E225+E226+E227+E228</f>
        <v>60702.6</v>
      </c>
      <c r="F222" s="21">
        <f t="shared" ref="F222" si="98">F223+F224+F225+F226+F227+F228</f>
        <v>25416.400000000001</v>
      </c>
      <c r="G222" s="21">
        <f t="shared" ref="G222" si="99">G223+G224+G225+G226+G227+G228</f>
        <v>198777</v>
      </c>
    </row>
    <row r="223" spans="1:7" s="17" customFormat="1" ht="15.75">
      <c r="A223" s="27"/>
      <c r="B223" s="33">
        <v>2010</v>
      </c>
      <c r="C223" s="23">
        <v>104</v>
      </c>
      <c r="D223" s="25">
        <v>9977</v>
      </c>
      <c r="E223" s="25">
        <v>5537.4</v>
      </c>
      <c r="F223" s="25">
        <v>2249.6</v>
      </c>
      <c r="G223" s="25">
        <f>D223+E223+F223</f>
        <v>17764</v>
      </c>
    </row>
    <row r="224" spans="1:7" s="17" customFormat="1" ht="15.75">
      <c r="A224" s="27"/>
      <c r="B224" s="33">
        <v>2011</v>
      </c>
      <c r="C224" s="23">
        <v>59</v>
      </c>
      <c r="D224" s="25">
        <v>15934</v>
      </c>
      <c r="E224" s="25">
        <v>8470</v>
      </c>
      <c r="F224" s="25">
        <v>3596</v>
      </c>
      <c r="G224" s="25">
        <f t="shared" ref="G224:G228" si="100">D224+E224+F224</f>
        <v>28000</v>
      </c>
    </row>
    <row r="225" spans="1:7" s="17" customFormat="1" ht="15.75">
      <c r="A225" s="27"/>
      <c r="B225" s="33">
        <v>2012</v>
      </c>
      <c r="C225" s="23"/>
      <c r="D225" s="25">
        <v>18081</v>
      </c>
      <c r="E225" s="25">
        <v>9651.7999999999993</v>
      </c>
      <c r="F225" s="25">
        <v>4080.2</v>
      </c>
      <c r="G225" s="25">
        <f t="shared" si="100"/>
        <v>31813</v>
      </c>
    </row>
    <row r="226" spans="1:7" s="17" customFormat="1" ht="15.75">
      <c r="A226" s="27"/>
      <c r="B226" s="33">
        <v>2013</v>
      </c>
      <c r="C226" s="23"/>
      <c r="D226" s="25">
        <v>20376</v>
      </c>
      <c r="E226" s="25">
        <v>10928.6</v>
      </c>
      <c r="F226" s="25">
        <v>4597.3999999999996</v>
      </c>
      <c r="G226" s="25">
        <f t="shared" si="100"/>
        <v>35902</v>
      </c>
    </row>
    <row r="227" spans="1:7" s="17" customFormat="1" ht="15.75">
      <c r="A227" s="27"/>
      <c r="B227" s="33">
        <v>2014</v>
      </c>
      <c r="C227" s="23"/>
      <c r="D227" s="25">
        <v>22831</v>
      </c>
      <c r="E227" s="25">
        <v>12310.4</v>
      </c>
      <c r="F227" s="25">
        <v>5150.6000000000004</v>
      </c>
      <c r="G227" s="25">
        <f t="shared" si="100"/>
        <v>40292</v>
      </c>
    </row>
    <row r="228" spans="1:7" s="17" customFormat="1" ht="15.75">
      <c r="A228" s="27"/>
      <c r="B228" s="33">
        <v>2015</v>
      </c>
      <c r="C228" s="23"/>
      <c r="D228" s="25">
        <v>25459</v>
      </c>
      <c r="E228" s="25">
        <v>13804.4</v>
      </c>
      <c r="F228" s="25">
        <v>5742.6</v>
      </c>
      <c r="G228" s="25">
        <f t="shared" si="100"/>
        <v>45006</v>
      </c>
    </row>
    <row r="229" spans="1:7" s="17" customFormat="1" ht="63">
      <c r="A229" s="23" t="s">
        <v>57</v>
      </c>
      <c r="B229" s="24" t="s">
        <v>112</v>
      </c>
      <c r="C229" s="19">
        <f>C230+C231+C232+C233+C234+C235</f>
        <v>47</v>
      </c>
      <c r="D229" s="21">
        <f>D230+D231+D232+D233+D234+D235</f>
        <v>11310.6</v>
      </c>
      <c r="E229" s="21">
        <f t="shared" ref="E229" si="101">E230+E231+E232+E233+E234+E235</f>
        <v>32685.3</v>
      </c>
      <c r="F229" s="21">
        <f t="shared" ref="F229" si="102">F230+F231+F232+F233+F234+F235</f>
        <v>18484.099999999999</v>
      </c>
      <c r="G229" s="21">
        <f t="shared" ref="G229" si="103">G230+G231+G232+G233+G234+G235</f>
        <v>62480</v>
      </c>
    </row>
    <row r="230" spans="1:7" s="17" customFormat="1" ht="15.75">
      <c r="A230" s="27"/>
      <c r="B230" s="33">
        <v>2010</v>
      </c>
      <c r="C230" s="23"/>
      <c r="D230" s="25"/>
      <c r="E230" s="25"/>
      <c r="F230" s="25"/>
      <c r="G230" s="25"/>
    </row>
    <row r="231" spans="1:7" s="17" customFormat="1" ht="15.75">
      <c r="A231" s="27"/>
      <c r="B231" s="33">
        <v>2011</v>
      </c>
      <c r="C231" s="23">
        <v>47</v>
      </c>
      <c r="D231" s="25">
        <v>2287.1999999999998</v>
      </c>
      <c r="E231" s="25">
        <v>5982.5</v>
      </c>
      <c r="F231" s="25">
        <v>3270.3</v>
      </c>
      <c r="G231" s="25">
        <f>D231+E231+F231</f>
        <v>11540</v>
      </c>
    </row>
    <row r="232" spans="1:7" s="17" customFormat="1" ht="15.75">
      <c r="A232" s="27"/>
      <c r="B232" s="33">
        <v>2012</v>
      </c>
      <c r="C232" s="23"/>
      <c r="D232" s="25">
        <v>2253.4</v>
      </c>
      <c r="E232" s="25">
        <v>6338.6</v>
      </c>
      <c r="F232" s="25">
        <v>3536</v>
      </c>
      <c r="G232" s="25">
        <f t="shared" ref="G232:G235" si="104">D232+E232+F232</f>
        <v>12128</v>
      </c>
    </row>
    <row r="233" spans="1:7" s="17" customFormat="1" ht="15.75">
      <c r="A233" s="27"/>
      <c r="B233" s="33">
        <v>2013</v>
      </c>
      <c r="C233" s="23"/>
      <c r="D233" s="25">
        <v>2255</v>
      </c>
      <c r="E233" s="25">
        <v>6566</v>
      </c>
      <c r="F233" s="25">
        <v>3715</v>
      </c>
      <c r="G233" s="25">
        <f t="shared" si="104"/>
        <v>12536</v>
      </c>
    </row>
    <row r="234" spans="1:7" s="17" customFormat="1" ht="15.75">
      <c r="A234" s="27"/>
      <c r="B234" s="33">
        <v>2014</v>
      </c>
      <c r="C234" s="23"/>
      <c r="D234" s="25">
        <v>2257</v>
      </c>
      <c r="E234" s="25">
        <v>6789</v>
      </c>
      <c r="F234" s="25">
        <v>3893</v>
      </c>
      <c r="G234" s="25">
        <f t="shared" si="104"/>
        <v>12939</v>
      </c>
    </row>
    <row r="235" spans="1:7" s="17" customFormat="1" ht="15.75">
      <c r="A235" s="27"/>
      <c r="B235" s="33">
        <v>2015</v>
      </c>
      <c r="C235" s="23"/>
      <c r="D235" s="25">
        <v>2258</v>
      </c>
      <c r="E235" s="25">
        <v>7009.2</v>
      </c>
      <c r="F235" s="25">
        <v>4069.8</v>
      </c>
      <c r="G235" s="25">
        <f t="shared" si="104"/>
        <v>13337</v>
      </c>
    </row>
    <row r="236" spans="1:7" s="17" customFormat="1" ht="31.5">
      <c r="A236" s="19" t="s">
        <v>63</v>
      </c>
      <c r="B236" s="20" t="s">
        <v>113</v>
      </c>
      <c r="C236" s="19">
        <f>C237+C238+C239+C240+C241+C242</f>
        <v>912</v>
      </c>
      <c r="D236" s="21">
        <f>D237+D238+D239+D240+D241+D242</f>
        <v>51038</v>
      </c>
      <c r="E236" s="21">
        <f t="shared" ref="E236" si="105">E237+E238+E239+E240+E241+E242</f>
        <v>22893.800000000003</v>
      </c>
      <c r="F236" s="21">
        <f t="shared" ref="F236" si="106">F237+F238+F239+F240+F241+F242</f>
        <v>8827.2000000000007</v>
      </c>
      <c r="G236" s="21">
        <f t="shared" ref="G236" si="107">G237+G238+G239+G240+G241+G242</f>
        <v>82759</v>
      </c>
    </row>
    <row r="237" spans="1:7" s="17" customFormat="1" ht="15.75">
      <c r="A237" s="35"/>
      <c r="B237" s="34">
        <v>2010</v>
      </c>
      <c r="C237" s="19">
        <v>147</v>
      </c>
      <c r="D237" s="22">
        <v>7448</v>
      </c>
      <c r="E237" s="22">
        <v>4023.8</v>
      </c>
      <c r="F237" s="22">
        <v>1743.2</v>
      </c>
      <c r="G237" s="22">
        <f>D237+E237+F237</f>
        <v>13215</v>
      </c>
    </row>
    <row r="238" spans="1:7" s="17" customFormat="1" ht="15.75">
      <c r="A238" s="35"/>
      <c r="B238" s="34">
        <v>2011</v>
      </c>
      <c r="C238" s="19">
        <v>153</v>
      </c>
      <c r="D238" s="22">
        <v>8718</v>
      </c>
      <c r="E238" s="22">
        <v>3933.2</v>
      </c>
      <c r="F238" s="22">
        <v>1416.8</v>
      </c>
      <c r="G238" s="22">
        <f t="shared" ref="G238:G242" si="108">D238+E238+F238</f>
        <v>14068</v>
      </c>
    </row>
    <row r="239" spans="1:7" s="17" customFormat="1" ht="15.75">
      <c r="A239" s="35"/>
      <c r="B239" s="34">
        <v>2012</v>
      </c>
      <c r="C239" s="19">
        <v>153</v>
      </c>
      <c r="D239" s="22">
        <v>8718</v>
      </c>
      <c r="E239" s="22">
        <v>3734.2</v>
      </c>
      <c r="F239" s="22">
        <v>1416.8</v>
      </c>
      <c r="G239" s="22">
        <f t="shared" si="108"/>
        <v>13869</v>
      </c>
    </row>
    <row r="240" spans="1:7" s="17" customFormat="1" ht="15.75">
      <c r="A240" s="35"/>
      <c r="B240" s="34">
        <v>2013</v>
      </c>
      <c r="C240" s="19">
        <v>153</v>
      </c>
      <c r="D240" s="22">
        <v>8718</v>
      </c>
      <c r="E240" s="22">
        <v>3734.2</v>
      </c>
      <c r="F240" s="22">
        <v>1416.8</v>
      </c>
      <c r="G240" s="22">
        <f t="shared" si="108"/>
        <v>13869</v>
      </c>
    </row>
    <row r="241" spans="1:7" s="17" customFormat="1" ht="15.75">
      <c r="A241" s="35"/>
      <c r="B241" s="34">
        <v>2014</v>
      </c>
      <c r="C241" s="19">
        <v>153</v>
      </c>
      <c r="D241" s="22">
        <v>8718</v>
      </c>
      <c r="E241" s="22">
        <v>3734.2</v>
      </c>
      <c r="F241" s="22">
        <v>1416.8</v>
      </c>
      <c r="G241" s="22">
        <f t="shared" si="108"/>
        <v>13869</v>
      </c>
    </row>
    <row r="242" spans="1:7" s="17" customFormat="1" ht="15.75">
      <c r="A242" s="35"/>
      <c r="B242" s="34">
        <v>2015</v>
      </c>
      <c r="C242" s="19">
        <v>153</v>
      </c>
      <c r="D242" s="22">
        <v>8718</v>
      </c>
      <c r="E242" s="22">
        <v>3734.2</v>
      </c>
      <c r="F242" s="22">
        <v>1416.8</v>
      </c>
      <c r="G242" s="22">
        <f t="shared" si="108"/>
        <v>13869</v>
      </c>
    </row>
    <row r="243" spans="1:7" s="17" customFormat="1" ht="31.5">
      <c r="A243" s="19" t="s">
        <v>67</v>
      </c>
      <c r="B243" s="20" t="s">
        <v>68</v>
      </c>
      <c r="C243" s="19"/>
      <c r="D243" s="21">
        <f>D244+D245+D246+D247+D248+D249</f>
        <v>3036</v>
      </c>
      <c r="E243" s="21">
        <f t="shared" ref="E243" si="109">E244+E245+E246+E247+E248+E249</f>
        <v>777.8</v>
      </c>
      <c r="F243" s="21">
        <f t="shared" ref="F243" si="110">F244+F245+F246+F247+F248+F249</f>
        <v>193.2</v>
      </c>
      <c r="G243" s="21">
        <f t="shared" ref="G243" si="111">G244+G245+G246+G247+G248+G249</f>
        <v>4007</v>
      </c>
    </row>
    <row r="244" spans="1:7" s="17" customFormat="1" ht="15.75">
      <c r="A244" s="35"/>
      <c r="B244" s="34">
        <v>2010</v>
      </c>
      <c r="C244" s="19"/>
      <c r="D244" s="22"/>
      <c r="E244" s="22"/>
      <c r="F244" s="22"/>
      <c r="G244" s="22"/>
    </row>
    <row r="245" spans="1:7" s="17" customFormat="1" ht="15.75">
      <c r="A245" s="35"/>
      <c r="B245" s="34">
        <v>2011</v>
      </c>
      <c r="C245" s="19"/>
      <c r="D245" s="22"/>
      <c r="E245" s="22"/>
      <c r="F245" s="22"/>
      <c r="G245" s="22"/>
    </row>
    <row r="246" spans="1:7" s="17" customFormat="1" ht="15.75">
      <c r="A246" s="35"/>
      <c r="B246" s="34">
        <v>2012</v>
      </c>
      <c r="C246" s="19"/>
      <c r="D246" s="22">
        <v>269</v>
      </c>
      <c r="E246" s="22">
        <v>68.8</v>
      </c>
      <c r="F246" s="22">
        <v>17.2</v>
      </c>
      <c r="G246" s="22">
        <f t="shared" ref="G246:G249" si="112">D246+E246+F246</f>
        <v>355</v>
      </c>
    </row>
    <row r="247" spans="1:7" s="17" customFormat="1" ht="15.75">
      <c r="A247" s="35"/>
      <c r="B247" s="34">
        <v>2013</v>
      </c>
      <c r="C247" s="19"/>
      <c r="D247" s="22">
        <v>275</v>
      </c>
      <c r="E247" s="22">
        <v>70.599999999999994</v>
      </c>
      <c r="F247" s="22">
        <v>17.399999999999999</v>
      </c>
      <c r="G247" s="22">
        <f t="shared" si="112"/>
        <v>363</v>
      </c>
    </row>
    <row r="248" spans="1:7" s="17" customFormat="1" ht="15.75">
      <c r="A248" s="35"/>
      <c r="B248" s="34">
        <v>2014</v>
      </c>
      <c r="C248" s="19"/>
      <c r="D248" s="22">
        <v>961</v>
      </c>
      <c r="E248" s="22">
        <v>245.8</v>
      </c>
      <c r="F248" s="22">
        <v>61.2</v>
      </c>
      <c r="G248" s="22">
        <f t="shared" si="112"/>
        <v>1268</v>
      </c>
    </row>
    <row r="249" spans="1:7" s="17" customFormat="1" ht="16.5" customHeight="1">
      <c r="A249" s="35"/>
      <c r="B249" s="34">
        <v>2015</v>
      </c>
      <c r="C249" s="19"/>
      <c r="D249" s="22">
        <v>1531</v>
      </c>
      <c r="E249" s="22">
        <v>392.6</v>
      </c>
      <c r="F249" s="22">
        <v>97.4</v>
      </c>
      <c r="G249" s="22">
        <f t="shared" si="112"/>
        <v>2021</v>
      </c>
    </row>
    <row r="250" spans="1:7" ht="31.5" customHeight="1">
      <c r="A250" s="30" t="s">
        <v>40</v>
      </c>
      <c r="B250" s="39" t="s">
        <v>58</v>
      </c>
      <c r="C250" s="39"/>
      <c r="D250" s="39"/>
      <c r="E250" s="39"/>
      <c r="F250" s="39"/>
      <c r="G250" s="39"/>
    </row>
    <row r="251" spans="1:7" s="9" customFormat="1" ht="72" customHeight="1">
      <c r="A251" s="23" t="s">
        <v>69</v>
      </c>
      <c r="B251" s="20" t="s">
        <v>114</v>
      </c>
      <c r="C251" s="19">
        <f>C252+C253+C254+C255+C256+C257</f>
        <v>249</v>
      </c>
      <c r="D251" s="21">
        <f>D252+D253+D254+D255+D256+D257</f>
        <v>2059071</v>
      </c>
      <c r="E251" s="21">
        <f t="shared" ref="E251" si="113">E252+E253+E254+E255+E256+E257</f>
        <v>1336515.6000000001</v>
      </c>
      <c r="F251" s="21">
        <f t="shared" ref="F251" si="114">F252+F253+F254+F255+F256+F257</f>
        <v>120658.4</v>
      </c>
      <c r="G251" s="21">
        <f t="shared" ref="G251" si="115">G252+G253+G254+G255+G256+G257</f>
        <v>3516245</v>
      </c>
    </row>
    <row r="252" spans="1:7" s="9" customFormat="1" ht="15.75">
      <c r="A252" s="23"/>
      <c r="B252" s="27" t="s">
        <v>12</v>
      </c>
      <c r="C252" s="23"/>
      <c r="D252" s="25">
        <f>D260+D267</f>
        <v>10132</v>
      </c>
      <c r="E252" s="25">
        <f t="shared" ref="E252:F252" si="116">E260+E267</f>
        <v>8007.4</v>
      </c>
      <c r="F252" s="25">
        <f t="shared" si="116"/>
        <v>1769.6</v>
      </c>
      <c r="G252" s="25">
        <f>D252+E252+F252</f>
        <v>19909</v>
      </c>
    </row>
    <row r="253" spans="1:7" s="9" customFormat="1" ht="15.75">
      <c r="A253" s="23"/>
      <c r="B253" s="27" t="s">
        <v>13</v>
      </c>
      <c r="C253" s="23"/>
      <c r="D253" s="25">
        <f t="shared" ref="D253:F253" si="117">D261+D268</f>
        <v>17836</v>
      </c>
      <c r="E253" s="25">
        <f t="shared" si="117"/>
        <v>18710</v>
      </c>
      <c r="F253" s="25">
        <f t="shared" si="117"/>
        <v>2813</v>
      </c>
      <c r="G253" s="25">
        <f t="shared" ref="G253:G257" si="118">D253+E253+F253</f>
        <v>39359</v>
      </c>
    </row>
    <row r="254" spans="1:7" s="9" customFormat="1" ht="15.75">
      <c r="A254" s="23"/>
      <c r="B254" s="27" t="s">
        <v>14</v>
      </c>
      <c r="C254" s="23">
        <f t="shared" ref="C254:F254" si="119">C262+C269</f>
        <v>249</v>
      </c>
      <c r="D254" s="25">
        <f t="shared" si="119"/>
        <v>434049</v>
      </c>
      <c r="E254" s="25">
        <f t="shared" si="119"/>
        <v>261717.8</v>
      </c>
      <c r="F254" s="25">
        <f t="shared" si="119"/>
        <v>10180.200000000001</v>
      </c>
      <c r="G254" s="25">
        <f t="shared" si="118"/>
        <v>705947</v>
      </c>
    </row>
    <row r="255" spans="1:7" s="9" customFormat="1" ht="15.75">
      <c r="A255" s="23"/>
      <c r="B255" s="27" t="s">
        <v>15</v>
      </c>
      <c r="C255" s="23"/>
      <c r="D255" s="25">
        <f t="shared" ref="D255:F255" si="120">D263+D270</f>
        <v>479584</v>
      </c>
      <c r="E255" s="25">
        <f t="shared" si="120"/>
        <v>296017.8</v>
      </c>
      <c r="F255" s="25">
        <f t="shared" si="120"/>
        <v>19523.199999999997</v>
      </c>
      <c r="G255" s="25">
        <f t="shared" si="118"/>
        <v>795125</v>
      </c>
    </row>
    <row r="256" spans="1:7" s="9" customFormat="1" ht="15.75">
      <c r="A256" s="23"/>
      <c r="B256" s="27" t="s">
        <v>16</v>
      </c>
      <c r="C256" s="23"/>
      <c r="D256" s="25">
        <f t="shared" ref="D256:F256" si="121">D264+D271</f>
        <v>525950</v>
      </c>
      <c r="E256" s="25">
        <f t="shared" si="121"/>
        <v>342425.8</v>
      </c>
      <c r="F256" s="25">
        <f t="shared" si="121"/>
        <v>33556.199999999997</v>
      </c>
      <c r="G256" s="25">
        <f t="shared" si="118"/>
        <v>901932</v>
      </c>
    </row>
    <row r="257" spans="1:7" s="9" customFormat="1" ht="15.75">
      <c r="A257" s="23"/>
      <c r="B257" s="27" t="s">
        <v>17</v>
      </c>
      <c r="C257" s="23"/>
      <c r="D257" s="25">
        <f t="shared" ref="D257:F257" si="122">D265+D272</f>
        <v>591520</v>
      </c>
      <c r="E257" s="25">
        <f t="shared" si="122"/>
        <v>409636.80000000005</v>
      </c>
      <c r="F257" s="25">
        <f t="shared" si="122"/>
        <v>52816.200000000004</v>
      </c>
      <c r="G257" s="25">
        <f t="shared" si="118"/>
        <v>1053973</v>
      </c>
    </row>
    <row r="258" spans="1:7" s="9" customFormat="1" ht="15.75">
      <c r="A258" s="23"/>
      <c r="B258" s="24" t="s">
        <v>39</v>
      </c>
      <c r="C258" s="23"/>
      <c r="D258" s="28"/>
      <c r="E258" s="28"/>
      <c r="F258" s="28"/>
      <c r="G258" s="28"/>
    </row>
    <row r="259" spans="1:7" s="9" customFormat="1" ht="35.25" customHeight="1">
      <c r="A259" s="23" t="s">
        <v>38</v>
      </c>
      <c r="B259" s="24" t="s">
        <v>120</v>
      </c>
      <c r="C259" s="19">
        <f>C260+C261+C262+C263+C264+C265</f>
        <v>249</v>
      </c>
      <c r="D259" s="21">
        <f>D260+D261+D262+D263+D264+D265</f>
        <v>1826561</v>
      </c>
      <c r="E259" s="21">
        <f t="shared" ref="E259" si="123">E260+E261+E262+E263+E264+E265</f>
        <v>1103573.6000000001</v>
      </c>
      <c r="F259" s="21">
        <f t="shared" ref="F259" si="124">F260+F261+F262+F263+F264+F265</f>
        <v>87276.4</v>
      </c>
      <c r="G259" s="21">
        <f t="shared" ref="G259" si="125">G260+G261+G262+G263+G264+G265</f>
        <v>3017411</v>
      </c>
    </row>
    <row r="260" spans="1:7" s="9" customFormat="1" ht="15.75">
      <c r="A260" s="23"/>
      <c r="B260" s="33">
        <v>2010</v>
      </c>
      <c r="C260" s="23"/>
      <c r="D260" s="25"/>
      <c r="E260" s="25"/>
      <c r="F260" s="25"/>
      <c r="G260" s="25"/>
    </row>
    <row r="261" spans="1:7" s="9" customFormat="1" ht="15.75">
      <c r="A261" s="23"/>
      <c r="B261" s="33">
        <v>2011</v>
      </c>
      <c r="C261" s="23"/>
      <c r="D261" s="25"/>
      <c r="E261" s="25"/>
      <c r="F261" s="25"/>
      <c r="G261" s="25"/>
    </row>
    <row r="262" spans="1:7" s="9" customFormat="1" ht="15.75">
      <c r="A262" s="23"/>
      <c r="B262" s="33">
        <v>2012</v>
      </c>
      <c r="C262" s="23">
        <v>249</v>
      </c>
      <c r="D262" s="25">
        <v>404880</v>
      </c>
      <c r="E262" s="25">
        <v>227651</v>
      </c>
      <c r="F262" s="25">
        <v>6656</v>
      </c>
      <c r="G262" s="25">
        <f t="shared" ref="G262:G265" si="126">D262+E262+F262</f>
        <v>639187</v>
      </c>
    </row>
    <row r="263" spans="1:7" s="9" customFormat="1" ht="15.75">
      <c r="A263" s="23"/>
      <c r="B263" s="33">
        <v>2013</v>
      </c>
      <c r="C263" s="23"/>
      <c r="D263" s="25">
        <v>436431</v>
      </c>
      <c r="E263" s="25">
        <v>251173.2</v>
      </c>
      <c r="F263" s="25">
        <v>14658.8</v>
      </c>
      <c r="G263" s="25">
        <f t="shared" si="126"/>
        <v>702263</v>
      </c>
    </row>
    <row r="264" spans="1:7" s="9" customFormat="1" ht="15.75">
      <c r="A264" s="23"/>
      <c r="B264" s="33">
        <v>2014</v>
      </c>
      <c r="C264" s="23"/>
      <c r="D264" s="25">
        <v>469250</v>
      </c>
      <c r="E264" s="25">
        <v>286474.2</v>
      </c>
      <c r="F264" s="25">
        <v>25489.8</v>
      </c>
      <c r="G264" s="25">
        <f t="shared" si="126"/>
        <v>781214</v>
      </c>
    </row>
    <row r="265" spans="1:7" s="9" customFormat="1" ht="15.75">
      <c r="A265" s="23"/>
      <c r="B265" s="33">
        <v>2015</v>
      </c>
      <c r="C265" s="23"/>
      <c r="D265" s="25">
        <v>516000</v>
      </c>
      <c r="E265" s="25">
        <v>338275.2</v>
      </c>
      <c r="F265" s="25">
        <v>40471.800000000003</v>
      </c>
      <c r="G265" s="25">
        <f t="shared" si="126"/>
        <v>894747</v>
      </c>
    </row>
    <row r="266" spans="1:7" s="9" customFormat="1" ht="31.5">
      <c r="A266" s="19" t="s">
        <v>38</v>
      </c>
      <c r="B266" s="20" t="s">
        <v>59</v>
      </c>
      <c r="C266" s="19"/>
      <c r="D266" s="22">
        <f>D267+D268+D269+D270+D271+D272</f>
        <v>232510</v>
      </c>
      <c r="E266" s="22">
        <f t="shared" ref="E266" si="127">E267+E268+E269+E270+E271+E272</f>
        <v>232942</v>
      </c>
      <c r="F266" s="22">
        <f t="shared" ref="F266:G266" si="128">F267+F268+F269+F270+F271+F272</f>
        <v>33382</v>
      </c>
      <c r="G266" s="21">
        <f t="shared" si="128"/>
        <v>498834</v>
      </c>
    </row>
    <row r="267" spans="1:7" s="9" customFormat="1" ht="15.75">
      <c r="A267" s="19"/>
      <c r="B267" s="34">
        <v>2010</v>
      </c>
      <c r="C267" s="19"/>
      <c r="D267" s="22">
        <v>10132</v>
      </c>
      <c r="E267" s="22">
        <v>8007.4</v>
      </c>
      <c r="F267" s="22">
        <v>1769.6</v>
      </c>
      <c r="G267" s="25">
        <f>D267+E267+F267</f>
        <v>19909</v>
      </c>
    </row>
    <row r="268" spans="1:7" s="9" customFormat="1" ht="15.75">
      <c r="A268" s="19"/>
      <c r="B268" s="34">
        <v>2011</v>
      </c>
      <c r="C268" s="19"/>
      <c r="D268" s="22">
        <v>17836</v>
      </c>
      <c r="E268" s="22">
        <v>18710</v>
      </c>
      <c r="F268" s="22">
        <v>2813</v>
      </c>
      <c r="G268" s="25">
        <f t="shared" ref="G268:G272" si="129">D268+E268+F268</f>
        <v>39359</v>
      </c>
    </row>
    <row r="269" spans="1:7" s="9" customFormat="1" ht="15.75">
      <c r="A269" s="19"/>
      <c r="B269" s="34">
        <v>2012</v>
      </c>
      <c r="C269" s="19"/>
      <c r="D269" s="22">
        <v>29169</v>
      </c>
      <c r="E269" s="22">
        <v>34066.800000000003</v>
      </c>
      <c r="F269" s="22">
        <v>3524.2</v>
      </c>
      <c r="G269" s="25">
        <f t="shared" si="129"/>
        <v>66760</v>
      </c>
    </row>
    <row r="270" spans="1:7" s="9" customFormat="1" ht="15.75">
      <c r="A270" s="19"/>
      <c r="B270" s="34">
        <v>2013</v>
      </c>
      <c r="C270" s="19"/>
      <c r="D270" s="22">
        <v>43153</v>
      </c>
      <c r="E270" s="22">
        <v>44844.6</v>
      </c>
      <c r="F270" s="22">
        <v>4864.3999999999996</v>
      </c>
      <c r="G270" s="25">
        <f t="shared" si="129"/>
        <v>92862</v>
      </c>
    </row>
    <row r="271" spans="1:7" s="9" customFormat="1" ht="15.75">
      <c r="A271" s="19"/>
      <c r="B271" s="34">
        <v>2014</v>
      </c>
      <c r="C271" s="19"/>
      <c r="D271" s="22">
        <v>56700</v>
      </c>
      <c r="E271" s="22">
        <v>55951.6</v>
      </c>
      <c r="F271" s="22">
        <v>8066.4</v>
      </c>
      <c r="G271" s="25">
        <f t="shared" si="129"/>
        <v>120718</v>
      </c>
    </row>
    <row r="272" spans="1:7" s="9" customFormat="1" ht="15.75">
      <c r="A272" s="19"/>
      <c r="B272" s="34">
        <v>2015</v>
      </c>
      <c r="C272" s="19"/>
      <c r="D272" s="22">
        <v>75520</v>
      </c>
      <c r="E272" s="22">
        <v>71361.600000000006</v>
      </c>
      <c r="F272" s="22">
        <v>12344.4</v>
      </c>
      <c r="G272" s="25">
        <f t="shared" si="129"/>
        <v>159226</v>
      </c>
    </row>
    <row r="273" spans="1:7" ht="21" customHeight="1">
      <c r="A273" s="30" t="s">
        <v>70</v>
      </c>
      <c r="B273" s="51" t="s">
        <v>93</v>
      </c>
      <c r="C273" s="52"/>
      <c r="D273" s="52"/>
      <c r="E273" s="52"/>
      <c r="F273" s="52"/>
      <c r="G273" s="53"/>
    </row>
    <row r="274" spans="1:7" s="9" customFormat="1" ht="36" customHeight="1">
      <c r="A274" s="6" t="s">
        <v>71</v>
      </c>
      <c r="B274" s="7" t="s">
        <v>72</v>
      </c>
      <c r="C274" s="6">
        <f>C275+C276+C277+C278+C279+C280</f>
        <v>460</v>
      </c>
      <c r="D274" s="15"/>
      <c r="E274" s="15">
        <f t="shared" ref="E274:G274" si="130">E275+E276+E277+E278+E279+E280</f>
        <v>75600.800000000003</v>
      </c>
      <c r="F274" s="15">
        <f t="shared" si="130"/>
        <v>17251.2</v>
      </c>
      <c r="G274" s="16">
        <f t="shared" si="130"/>
        <v>92852</v>
      </c>
    </row>
    <row r="275" spans="1:7" s="9" customFormat="1" ht="15.75">
      <c r="A275" s="6"/>
      <c r="B275" s="7" t="s">
        <v>12</v>
      </c>
      <c r="C275" s="6"/>
      <c r="D275" s="15"/>
      <c r="E275" s="15"/>
      <c r="F275" s="15"/>
      <c r="G275" s="14"/>
    </row>
    <row r="276" spans="1:7" s="9" customFormat="1" ht="18" customHeight="1">
      <c r="A276" s="6"/>
      <c r="B276" s="7" t="s">
        <v>13</v>
      </c>
      <c r="C276" s="6">
        <v>260</v>
      </c>
      <c r="D276" s="15"/>
      <c r="E276" s="15">
        <v>8028.2</v>
      </c>
      <c r="F276" s="15">
        <v>3114.8</v>
      </c>
      <c r="G276" s="14">
        <f t="shared" ref="G276:G279" si="131">D276+E276+F276</f>
        <v>11143</v>
      </c>
    </row>
    <row r="277" spans="1:7" s="9" customFormat="1" ht="15.75">
      <c r="A277" s="6"/>
      <c r="B277" s="7" t="s">
        <v>14</v>
      </c>
      <c r="C277" s="6">
        <v>100</v>
      </c>
      <c r="D277" s="15"/>
      <c r="E277" s="15">
        <v>17525.2</v>
      </c>
      <c r="F277" s="15">
        <v>4312.8</v>
      </c>
      <c r="G277" s="14">
        <f t="shared" si="131"/>
        <v>21838</v>
      </c>
    </row>
    <row r="278" spans="1:7" s="9" customFormat="1" ht="15.75">
      <c r="A278" s="6"/>
      <c r="B278" s="7" t="s">
        <v>15</v>
      </c>
      <c r="C278" s="6"/>
      <c r="D278" s="15"/>
      <c r="E278" s="15">
        <v>17525.2</v>
      </c>
      <c r="F278" s="15">
        <v>4312.8</v>
      </c>
      <c r="G278" s="14">
        <f t="shared" si="131"/>
        <v>21838</v>
      </c>
    </row>
    <row r="279" spans="1:7" s="9" customFormat="1" ht="18" customHeight="1">
      <c r="A279" s="6"/>
      <c r="B279" s="7" t="s">
        <v>16</v>
      </c>
      <c r="C279" s="6">
        <v>100</v>
      </c>
      <c r="D279" s="15"/>
      <c r="E279" s="15">
        <v>32522.2</v>
      </c>
      <c r="F279" s="15">
        <v>5510.8</v>
      </c>
      <c r="G279" s="14">
        <f t="shared" si="131"/>
        <v>38033</v>
      </c>
    </row>
    <row r="280" spans="1:7" s="9" customFormat="1" ht="21.75" customHeight="1">
      <c r="A280" s="6"/>
      <c r="B280" s="7" t="s">
        <v>17</v>
      </c>
      <c r="C280" s="6"/>
      <c r="D280" s="15"/>
      <c r="E280" s="15"/>
      <c r="F280" s="15"/>
      <c r="G280" s="14"/>
    </row>
    <row r="281" spans="1:7" s="9" customFormat="1" ht="21.75" customHeight="1">
      <c r="A281" s="6"/>
      <c r="B281" s="7" t="s">
        <v>41</v>
      </c>
      <c r="C281" s="31">
        <f>C282+C283+C284+C285+C286</f>
        <v>11975</v>
      </c>
      <c r="D281" s="14">
        <f t="shared" ref="D281" si="132">D282+D283+D284+D285+D286</f>
        <v>4431537.9000000004</v>
      </c>
      <c r="E281" s="14">
        <f>E282+E283+E284+E285+E286</f>
        <v>3039257.3999999994</v>
      </c>
      <c r="F281" s="14">
        <f>F282+F283+F284+F285+F286</f>
        <v>711942.7</v>
      </c>
      <c r="G281" s="14">
        <f>G282+G283+G284+G285+G286</f>
        <v>8182737.9999999991</v>
      </c>
    </row>
    <row r="282" spans="1:7" s="9" customFormat="1" ht="21" customHeight="1">
      <c r="A282" s="6"/>
      <c r="B282" s="7" t="s">
        <v>13</v>
      </c>
      <c r="C282" s="31">
        <f>C11+C19+C26+C33+C41+C50+C58+C65+C193+C200+C209+C216+C253+C276</f>
        <v>2392</v>
      </c>
      <c r="D282" s="14">
        <f t="shared" ref="D282:G286" si="133">D19+D26+D33+D41+D50+D58+D65+D193+D200+D209+D216+D253+D276</f>
        <v>207645.3</v>
      </c>
      <c r="E282" s="14">
        <f t="shared" si="133"/>
        <v>162692.80000000002</v>
      </c>
      <c r="F282" s="14">
        <f t="shared" si="133"/>
        <v>56046.400000000009</v>
      </c>
      <c r="G282" s="14">
        <f t="shared" si="133"/>
        <v>426384.49999999994</v>
      </c>
    </row>
    <row r="283" spans="1:7" s="9" customFormat="1" ht="21" customHeight="1">
      <c r="A283" s="6"/>
      <c r="B283" s="7" t="s">
        <v>14</v>
      </c>
      <c r="C283" s="31">
        <f>C12+C20+C27+C34+C42+C51+C59+C66+C194+C201+C210+C217+C254+C277</f>
        <v>2494</v>
      </c>
      <c r="D283" s="14">
        <f t="shared" si="133"/>
        <v>715559.4</v>
      </c>
      <c r="E283" s="14">
        <f t="shared" si="133"/>
        <v>497019.89999999997</v>
      </c>
      <c r="F283" s="14">
        <f t="shared" si="133"/>
        <v>94179.4</v>
      </c>
      <c r="G283" s="14">
        <f t="shared" si="133"/>
        <v>1306758.7</v>
      </c>
    </row>
    <row r="284" spans="1:7" s="9" customFormat="1" ht="18.75" customHeight="1">
      <c r="A284" s="6"/>
      <c r="B284" s="7" t="s">
        <v>15</v>
      </c>
      <c r="C284" s="31">
        <f>C13+C21+C28+C35+C43+C52+C60+C67+C195+C202+C211+C218+C255+C278</f>
        <v>1989</v>
      </c>
      <c r="D284" s="14">
        <f t="shared" si="133"/>
        <v>812198.40000000002</v>
      </c>
      <c r="E284" s="14">
        <f t="shared" si="133"/>
        <v>661070.69999999995</v>
      </c>
      <c r="F284" s="14">
        <f t="shared" si="133"/>
        <v>124094</v>
      </c>
      <c r="G284" s="14">
        <f t="shared" si="133"/>
        <v>1597363.1</v>
      </c>
    </row>
    <row r="285" spans="1:7" s="9" customFormat="1" ht="21" customHeight="1">
      <c r="A285" s="6"/>
      <c r="B285" s="7" t="s">
        <v>16</v>
      </c>
      <c r="C285" s="31">
        <f>C14+C22+C29+C36+C44+C53+C61+C68+C196+C203+C212+C219+C256+C279</f>
        <v>2462</v>
      </c>
      <c r="D285" s="14">
        <f t="shared" si="133"/>
        <v>1157878.3999999999</v>
      </c>
      <c r="E285" s="14">
        <f t="shared" si="133"/>
        <v>834447.2</v>
      </c>
      <c r="F285" s="14">
        <f t="shared" si="133"/>
        <v>186820.8</v>
      </c>
      <c r="G285" s="14">
        <f t="shared" si="133"/>
        <v>2179146.4</v>
      </c>
    </row>
    <row r="286" spans="1:7" s="9" customFormat="1" ht="21" customHeight="1">
      <c r="A286" s="6"/>
      <c r="B286" s="7" t="s">
        <v>17</v>
      </c>
      <c r="C286" s="31">
        <f>C15+C23+C30+C37+C45+C54+C62+C69+C197+C204+C213+C220+C257+C280</f>
        <v>2638</v>
      </c>
      <c r="D286" s="14">
        <f t="shared" si="133"/>
        <v>1538256.4</v>
      </c>
      <c r="E286" s="14">
        <f t="shared" si="133"/>
        <v>884026.8</v>
      </c>
      <c r="F286" s="14">
        <f t="shared" si="133"/>
        <v>250802.10000000003</v>
      </c>
      <c r="G286" s="14">
        <f t="shared" si="133"/>
        <v>2673085.2999999998</v>
      </c>
    </row>
    <row r="287" spans="1:7" ht="18.75" customHeight="1">
      <c r="A287" s="32" t="s">
        <v>60</v>
      </c>
      <c r="B287" s="54" t="s">
        <v>61</v>
      </c>
      <c r="C287" s="54"/>
      <c r="D287" s="54"/>
      <c r="E287" s="54"/>
      <c r="F287" s="54"/>
      <c r="G287" s="54"/>
    </row>
    <row r="288" spans="1:7" ht="42.75" customHeight="1">
      <c r="B288" s="4"/>
      <c r="C288" s="4"/>
      <c r="D288" s="4"/>
      <c r="E288" s="4"/>
      <c r="F288" s="4"/>
      <c r="G288" s="4"/>
    </row>
    <row r="289" spans="1:7" ht="18.75">
      <c r="A289" s="4"/>
      <c r="B289" s="4"/>
      <c r="C289" s="4"/>
      <c r="D289" s="4"/>
      <c r="E289" s="4"/>
      <c r="F289" s="4"/>
      <c r="G289" s="4"/>
    </row>
    <row r="290" spans="1:7" ht="18.75">
      <c r="A290" s="4"/>
      <c r="C290" s="4"/>
      <c r="D290" s="4"/>
      <c r="E290" s="4"/>
      <c r="F290" s="44"/>
      <c r="G290" s="44"/>
    </row>
  </sheetData>
  <mergeCells count="21">
    <mergeCell ref="B205:G205"/>
    <mergeCell ref="B206:G206"/>
    <mergeCell ref="B250:G250"/>
    <mergeCell ref="F290:G290"/>
    <mergeCell ref="B16:G16"/>
    <mergeCell ref="B46:G46"/>
    <mergeCell ref="B47:G47"/>
    <mergeCell ref="B55:G55"/>
    <mergeCell ref="B190:G190"/>
    <mergeCell ref="B273:G273"/>
    <mergeCell ref="B287:G287"/>
    <mergeCell ref="B38:G38"/>
    <mergeCell ref="B9:G9"/>
    <mergeCell ref="B8:G8"/>
    <mergeCell ref="C5:C6"/>
    <mergeCell ref="E1:G1"/>
    <mergeCell ref="A3:G3"/>
    <mergeCell ref="A5:A7"/>
    <mergeCell ref="B5:B7"/>
    <mergeCell ref="D5:G5"/>
    <mergeCell ref="D6:G6"/>
  </mergeCells>
  <pageMargins left="0.70866141732283472" right="0.70866141732283472" top="1.3779527559055118" bottom="0.74803149606299213" header="0.31496062992125984" footer="0.47244094488188981"/>
  <pageSetup paperSize="9" scale="90" firstPageNumber="318" orientation="landscape" useFirstPageNumber="1" r:id="rId1"/>
  <headerFooter>
    <oddFooter xml:space="preserve">&amp;R&amp;P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E429F7223BAE89468E1C6405CB4BF892" ma:contentTypeVersion="1" ma:contentTypeDescription="Создание документа." ma:contentTypeScope="" ma:versionID="1fd9672180824041fe89580848972a08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e7823aa727540d6cf926e79e269075bc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Дата начала расписания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Дата окончания расписания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A42E10C-DEAE-4658-9E61-DE1657D07162}"/>
</file>

<file path=customXml/itemProps2.xml><?xml version="1.0" encoding="utf-8"?>
<ds:datastoreItem xmlns:ds="http://schemas.openxmlformats.org/officeDocument/2006/customXml" ds:itemID="{71426309-7F87-467A-A3B1-E517C0630FBA}"/>
</file>

<file path=customXml/itemProps3.xml><?xml version="1.0" encoding="utf-8"?>
<ds:datastoreItem xmlns:ds="http://schemas.openxmlformats.org/officeDocument/2006/customXml" ds:itemID="{AECFDAD8-CCF1-41D2-98AF-802550C1CC2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2011-10-12T06:40:22Z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0x010100E429F7223BAE89468E1C6405CB4BF892</vt:lpwstr>
  </property>
</Properties>
</file>